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387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Vertex42</author>
    <author>Jon</author>
  </authors>
  <commentList>
    <comment ref="G1" authorId="0">
      <text>
        <r>
          <rPr>
            <b/>
            <sz val="8"/>
            <rFont val="Tahoma"/>
            <family val="2"/>
          </rPr>
          <t>Terms of Use and Copyright:</t>
        </r>
        <r>
          <rPr>
            <sz val="8"/>
            <rFont val="Tahoma"/>
            <family val="2"/>
          </rPr>
          <t xml:space="preserve">
See the Terms Of Use worksheet and the license agreement on Vertex42.com. Copyright notices may not be removed.</t>
        </r>
      </text>
    </comment>
    <comment ref="A9" authorId="1">
      <text>
        <r>
          <rPr>
            <b/>
            <sz val="8"/>
            <rFont val="Tahoma"/>
            <family val="2"/>
          </rPr>
          <t>Work Breakdown Structure</t>
        </r>
        <r>
          <rPr>
            <sz val="8"/>
            <rFont val="Tahoma"/>
            <family val="2"/>
          </rPr>
          <t xml:space="preserve">
Level 1: 1, 2, 3, ...
Level 2: 1.1, 1.2, 1.3, ...
Level 3: 1.1.1, 1.1.2, 1.1.3, …
The WBS is automatically entered, but the formulas are different for different levels.</t>
        </r>
      </text>
    </comment>
    <comment ref="D9" authorId="1">
      <text>
        <r>
          <rPr>
            <b/>
            <sz val="8"/>
            <rFont val="Tahoma"/>
            <family val="2"/>
          </rPr>
          <t>Start Date</t>
        </r>
        <r>
          <rPr>
            <sz val="8"/>
            <rFont val="Tahoma"/>
            <family val="2"/>
          </rPr>
          <t xml:space="preserve">
Enter the starting date for this task. To associate the start date with the end of another task, enter a formula in the start date that refers to the end date of that task.</t>
        </r>
      </text>
    </comment>
    <comment ref="E9" authorId="1">
      <text>
        <r>
          <rPr>
            <b/>
            <sz val="8"/>
            <rFont val="Tahoma"/>
            <family val="2"/>
          </rPr>
          <t>End Date</t>
        </r>
        <r>
          <rPr>
            <sz val="8"/>
            <rFont val="Tahoma"/>
            <family val="2"/>
          </rPr>
          <t xml:space="preserve">
The ending date is calculated by adding the Duration (calendar days) to the Start date minus 1 day, because the task duration is from the </t>
        </r>
        <r>
          <rPr>
            <b/>
            <sz val="8"/>
            <rFont val="Tahoma"/>
            <family val="2"/>
          </rPr>
          <t>beginning</t>
        </r>
        <r>
          <rPr>
            <sz val="8"/>
            <rFont val="Tahoma"/>
            <family val="2"/>
          </rPr>
          <t xml:space="preserve"> of the </t>
        </r>
        <r>
          <rPr>
            <b/>
            <sz val="8"/>
            <rFont val="Tahoma"/>
            <family val="2"/>
          </rPr>
          <t>Start</t>
        </r>
        <r>
          <rPr>
            <sz val="8"/>
            <rFont val="Tahoma"/>
            <family val="2"/>
          </rPr>
          <t xml:space="preserve"> day to the </t>
        </r>
        <r>
          <rPr>
            <b/>
            <sz val="8"/>
            <rFont val="Tahoma"/>
            <family val="2"/>
          </rPr>
          <t>end</t>
        </r>
        <r>
          <rPr>
            <sz val="8"/>
            <rFont val="Tahoma"/>
            <family val="2"/>
          </rPr>
          <t xml:space="preserve"> of the </t>
        </r>
        <r>
          <rPr>
            <b/>
            <sz val="8"/>
            <rFont val="Tahoma"/>
            <family val="2"/>
          </rPr>
          <t>End</t>
        </r>
        <r>
          <rPr>
            <sz val="8"/>
            <rFont val="Tahoma"/>
            <family val="2"/>
          </rPr>
          <t xml:space="preserve"> day.</t>
        </r>
        <r>
          <rPr>
            <sz val="8"/>
            <rFont val="Tahoma"/>
            <family val="2"/>
          </rPr>
          <t xml:space="preserve">
</t>
        </r>
      </text>
    </comment>
    <comment ref="F9" authorId="1">
      <text>
        <r>
          <rPr>
            <b/>
            <sz val="8"/>
            <rFont val="Tahoma"/>
            <family val="2"/>
          </rPr>
          <t>Duration (Calendar Days)</t>
        </r>
        <r>
          <rPr>
            <sz val="8"/>
            <rFont val="Tahoma"/>
            <family val="2"/>
          </rPr>
          <t xml:space="preserve">
Enter the number of calendar days for the given task. Refer to the Working Days column or use a calendar to determine the corresponding working days. The duration is from the </t>
        </r>
        <r>
          <rPr>
            <b/>
            <sz val="8"/>
            <rFont val="Tahoma"/>
            <family val="2"/>
          </rPr>
          <t>beginning</t>
        </r>
        <r>
          <rPr>
            <sz val="8"/>
            <rFont val="Tahoma"/>
            <family val="2"/>
          </rPr>
          <t xml:space="preserve"> of the </t>
        </r>
        <r>
          <rPr>
            <b/>
            <sz val="8"/>
            <rFont val="Tahoma"/>
            <family val="2"/>
          </rPr>
          <t>Start date</t>
        </r>
        <r>
          <rPr>
            <sz val="8"/>
            <rFont val="Tahoma"/>
            <family val="2"/>
          </rPr>
          <t xml:space="preserve"> to the </t>
        </r>
        <r>
          <rPr>
            <b/>
            <sz val="8"/>
            <rFont val="Tahoma"/>
            <family val="2"/>
          </rPr>
          <t>ending</t>
        </r>
        <r>
          <rPr>
            <sz val="8"/>
            <rFont val="Tahoma"/>
            <family val="2"/>
          </rPr>
          <t xml:space="preserve"> of the </t>
        </r>
        <r>
          <rPr>
            <b/>
            <sz val="8"/>
            <rFont val="Tahoma"/>
            <family val="2"/>
          </rPr>
          <t>End Date</t>
        </r>
        <r>
          <rPr>
            <sz val="8"/>
            <rFont val="Tahoma"/>
            <family val="2"/>
          </rPr>
          <t>.
When the duration is calculated, it is calculated as End Date minus the Start Date plus 1 day, so that a task starting and ending on the same day has a duration of 1 day.</t>
        </r>
      </text>
    </comment>
    <comment ref="G9" authorId="1">
      <text>
        <r>
          <rPr>
            <b/>
            <sz val="8"/>
            <rFont val="Tahoma"/>
            <family val="2"/>
          </rPr>
          <t>Percent Complete</t>
        </r>
        <r>
          <rPr>
            <sz val="8"/>
            <rFont val="Tahoma"/>
            <family val="2"/>
          </rPr>
          <t xml:space="preserve">
Update the status of this task by entering the percent complete (between 0% and 100%).</t>
        </r>
      </text>
    </comment>
    <comment ref="H9" authorId="1">
      <text>
        <r>
          <rPr>
            <b/>
            <sz val="8"/>
            <rFont val="Tahoma"/>
            <family val="2"/>
          </rPr>
          <t>Working Days</t>
        </r>
        <r>
          <rPr>
            <sz val="8"/>
            <rFont val="Tahoma"/>
            <family val="2"/>
          </rPr>
          <t xml:space="preserve">
Counts the number of working days using the NETWORKDAYS() formula, which excludes weekends. When planning work based upon the number of working days, adjust the Duration until the desired # of working days is reached.</t>
        </r>
      </text>
    </comment>
    <comment ref="I9" authorId="1">
      <text>
        <r>
          <rPr>
            <b/>
            <sz val="8"/>
            <rFont val="Tahoma"/>
            <family val="2"/>
          </rPr>
          <t>Calendar Days Complete</t>
        </r>
        <r>
          <rPr>
            <sz val="8"/>
            <rFont val="Tahoma"/>
            <family val="2"/>
          </rPr>
          <t xml:space="preserve">
This column is calculated by multiplying the Duration by the %Complete and rounding down to the nearest integer.</t>
        </r>
      </text>
    </comment>
    <comment ref="J9" authorId="1">
      <text>
        <r>
          <rPr>
            <b/>
            <sz val="8"/>
            <rFont val="Tahoma"/>
            <family val="2"/>
          </rPr>
          <t>Calendar Days Remaining</t>
        </r>
        <r>
          <rPr>
            <sz val="8"/>
            <rFont val="Tahoma"/>
            <family val="2"/>
          </rPr>
          <t xml:space="preserve">
This column is calculated by subtracting the Days Complete from the Duration.</t>
        </r>
      </text>
    </comment>
  </commentList>
</comments>
</file>

<file path=xl/sharedStrings.xml><?xml version="1.0" encoding="utf-8"?>
<sst xmlns="http://schemas.openxmlformats.org/spreadsheetml/2006/main" count="55" uniqueCount="47">
  <si>
    <t>Gantt Chart</t>
  </si>
  <si>
    <t>Version 1.7.3</t>
  </si>
  <si>
    <t>© 2006-2012 Vertex42 LLC</t>
  </si>
  <si>
    <t>HELP</t>
  </si>
  <si>
    <t>Today's Date:</t>
  </si>
  <si>
    <t>Project Lead:</t>
  </si>
  <si>
    <t>[42]</t>
  </si>
  <si>
    <t>Start Date:</t>
  </si>
  <si>
    <t>First Day of Week (Mon=2):</t>
  </si>
  <si>
    <t>WBS</t>
  </si>
  <si>
    <t>Tasks</t>
  </si>
  <si>
    <t>Task
Lead</t>
  </si>
  <si>
    <t>Start</t>
  </si>
  <si>
    <t>End</t>
  </si>
  <si>
    <t>Duration (Days)</t>
  </si>
  <si>
    <t>% Complete</t>
  </si>
  <si>
    <t>Working Days</t>
  </si>
  <si>
    <t>Days Complete</t>
  </si>
  <si>
    <t>Days Remaining</t>
  </si>
  <si>
    <t>[Name]</t>
  </si>
  <si>
    <t>Nanofiber Scaffolds for Wound Healing</t>
  </si>
  <si>
    <t>Jacob Long</t>
  </si>
  <si>
    <t>Research</t>
  </si>
  <si>
    <t>Become familiar with lab</t>
  </si>
  <si>
    <t>Lab team meeting</t>
  </si>
  <si>
    <t>online training</t>
  </si>
  <si>
    <t>Reading background articles</t>
  </si>
  <si>
    <t>Presentation</t>
  </si>
  <si>
    <t>Protocols</t>
  </si>
  <si>
    <t>Proposal/presentation</t>
  </si>
  <si>
    <t>Write protocols</t>
  </si>
  <si>
    <t>Generate materials list</t>
  </si>
  <si>
    <t>Learn electrospinning</t>
  </si>
  <si>
    <t>Electrospinning tutorial from lab members</t>
  </si>
  <si>
    <t>Order materials</t>
  </si>
  <si>
    <t>Electrospin chitosan</t>
  </si>
  <si>
    <t xml:space="preserve">Electrospin PCL/Chitosan </t>
  </si>
  <si>
    <t>PCL/Chitosan trials</t>
  </si>
  <si>
    <t>Refine protocol, gather equipment</t>
  </si>
  <si>
    <t>Lab presentation (prepare)</t>
  </si>
  <si>
    <t xml:space="preserve">Electrospin PCL </t>
  </si>
  <si>
    <t>PCL trials</t>
  </si>
  <si>
    <t>Literature search</t>
  </si>
  <si>
    <t xml:space="preserve">Protocol to conjugate PCL surface </t>
  </si>
  <si>
    <t xml:space="preserve">Review Paper </t>
  </si>
  <si>
    <t>Establish topic based on literature search</t>
  </si>
  <si>
    <t xml:space="preserve">Complete review paper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</si>
</sst>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 \-\ mmm\ \-\ yy"/>
    <numFmt numFmtId="165" formatCode="m/d/yy;@"/>
  </numFmts>
  <fonts count="61">
    <font>
      <sz val="11"/>
      <color theme="1"/>
      <name val="Calibri"/>
      <family val="2"/>
    </font>
    <font>
      <sz val="11"/>
      <color indexed="8"/>
      <name val="Calibri"/>
      <family val="2"/>
    </font>
    <font>
      <b/>
      <sz val="18"/>
      <color indexed="56"/>
      <name val="Trebuchet MS"/>
      <family val="2"/>
    </font>
    <font>
      <b/>
      <sz val="14"/>
      <color indexed="16"/>
      <name val="Trebuchet MS"/>
      <family val="2"/>
    </font>
    <font>
      <sz val="8"/>
      <color indexed="16"/>
      <name val="Trebuchet MS"/>
      <family val="2"/>
    </font>
    <font>
      <sz val="7"/>
      <name val="Arial"/>
      <family val="2"/>
    </font>
    <font>
      <sz val="8"/>
      <color indexed="55"/>
      <name val="Arial"/>
      <family val="2"/>
    </font>
    <font>
      <u val="single"/>
      <sz val="10"/>
      <color indexed="12"/>
      <name val="Arial"/>
      <family val="2"/>
    </font>
    <font>
      <u val="single"/>
      <sz val="8"/>
      <color indexed="12"/>
      <name val="Arial"/>
      <family val="2"/>
    </font>
    <font>
      <b/>
      <sz val="12"/>
      <name val="Arial"/>
      <family val="2"/>
    </font>
    <font>
      <sz val="10"/>
      <name val="Arial"/>
      <family val="2"/>
    </font>
    <font>
      <sz val="8"/>
      <name val="Arial"/>
      <family val="2"/>
    </font>
    <font>
      <sz val="6"/>
      <color indexed="9"/>
      <name val="Arial"/>
      <family val="2"/>
    </font>
    <font>
      <i/>
      <sz val="8"/>
      <name val="Arial"/>
      <family val="2"/>
    </font>
    <font>
      <i/>
      <sz val="10"/>
      <color indexed="9"/>
      <name val="Arial"/>
      <family val="2"/>
    </font>
    <font>
      <sz val="10"/>
      <color indexed="9"/>
      <name val="Arial"/>
      <family val="2"/>
    </font>
    <font>
      <b/>
      <sz val="8"/>
      <name val="Arial"/>
      <family val="2"/>
    </font>
    <font>
      <b/>
      <sz val="10"/>
      <name val="Arial"/>
      <family val="2"/>
    </font>
    <font>
      <b/>
      <sz val="8"/>
      <name val="Arial Narrow"/>
      <family val="2"/>
    </font>
    <font>
      <sz val="8"/>
      <name val="Arial Narrow"/>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b/>
      <sz val="10"/>
      <color indexed="17"/>
      <name val="Arial"/>
      <family val="0"/>
    </font>
    <font>
      <b/>
      <i/>
      <sz val="10"/>
      <color indexed="8"/>
      <name val="Arial"/>
      <family val="0"/>
    </font>
    <font>
      <i/>
      <sz val="10"/>
      <color indexed="8"/>
      <name val="Arial"/>
      <family val="0"/>
    </font>
    <font>
      <b/>
      <sz val="10"/>
      <color indexed="10"/>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22"/>
      </bottom>
    </border>
    <border>
      <left/>
      <right/>
      <top style="thin">
        <color indexed="22"/>
      </top>
      <bottom style="thin">
        <color indexed="22"/>
      </bottom>
    </border>
    <border>
      <left style="thin">
        <color indexed="55"/>
      </left>
      <right/>
      <top/>
      <bottom style="thin"/>
    </border>
    <border>
      <left/>
      <right style="thin">
        <color indexed="55"/>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Font="1" applyAlignment="1">
      <alignment/>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xf>
    <xf numFmtId="0" fontId="6" fillId="34" borderId="0" xfId="0" applyNumberFormat="1" applyFont="1" applyFill="1" applyAlignment="1" applyProtection="1">
      <alignment horizontal="right"/>
      <protection locked="0"/>
    </xf>
    <xf numFmtId="0" fontId="0" fillId="0" borderId="0" xfId="0" applyAlignment="1">
      <alignment/>
    </xf>
    <xf numFmtId="0" fontId="0" fillId="34" borderId="0" xfId="0" applyFill="1" applyBorder="1" applyAlignment="1">
      <alignment/>
    </xf>
    <xf numFmtId="0" fontId="0" fillId="0" borderId="0" xfId="0" applyFill="1" applyBorder="1"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0" fillId="0" borderId="0" xfId="0" applyAlignment="1">
      <alignment horizontal="right"/>
    </xf>
    <xf numFmtId="0" fontId="11" fillId="0" borderId="0" xfId="0" applyFont="1" applyAlignment="1">
      <alignment/>
    </xf>
    <xf numFmtId="14" fontId="11" fillId="0" borderId="0" xfId="0" applyNumberFormat="1" applyFont="1" applyAlignment="1" applyProtection="1">
      <alignment horizontal="left"/>
      <protection/>
    </xf>
    <xf numFmtId="0" fontId="12" fillId="0" borderId="0" xfId="0" applyFont="1" applyAlignment="1">
      <alignment/>
    </xf>
    <xf numFmtId="14" fontId="10" fillId="0" borderId="0" xfId="0" applyNumberFormat="1" applyFont="1" applyBorder="1" applyAlignment="1">
      <alignment horizontal="left"/>
    </xf>
    <xf numFmtId="0" fontId="13" fillId="34" borderId="0" xfId="0" applyFont="1" applyFill="1" applyAlignment="1">
      <alignment horizontal="right"/>
    </xf>
    <xf numFmtId="0" fontId="11" fillId="34" borderId="0" xfId="0" applyFont="1" applyFill="1" applyAlignment="1" applyProtection="1">
      <alignment horizontal="center"/>
      <protection locked="0"/>
    </xf>
    <xf numFmtId="14" fontId="14" fillId="0" borderId="0" xfId="0" applyNumberFormat="1" applyFont="1" applyFill="1" applyAlignment="1">
      <alignment/>
    </xf>
    <xf numFmtId="14" fontId="15" fillId="0" borderId="0" xfId="0" applyNumberFormat="1" applyFont="1" applyFill="1" applyAlignment="1">
      <alignment/>
    </xf>
    <xf numFmtId="0" fontId="15" fillId="0" borderId="0" xfId="0" applyFont="1" applyFill="1" applyBorder="1" applyAlignment="1">
      <alignment/>
    </xf>
    <xf numFmtId="0" fontId="0" fillId="33" borderId="0" xfId="0" applyFill="1" applyAlignment="1">
      <alignment/>
    </xf>
    <xf numFmtId="0" fontId="16" fillId="0" borderId="10" xfId="0" applyFont="1" applyFill="1" applyBorder="1" applyAlignment="1">
      <alignment/>
    </xf>
    <xf numFmtId="0" fontId="16" fillId="0" borderId="10" xfId="0" applyFont="1" applyBorder="1" applyAlignment="1">
      <alignment horizontal="center"/>
    </xf>
    <xf numFmtId="0" fontId="16" fillId="0" borderId="10" xfId="0" applyFont="1" applyBorder="1" applyAlignment="1">
      <alignment horizontal="left" wrapText="1"/>
    </xf>
    <xf numFmtId="0" fontId="17" fillId="0" borderId="10" xfId="0" applyFont="1" applyBorder="1" applyAlignment="1">
      <alignment horizontal="center"/>
    </xf>
    <xf numFmtId="0" fontId="0" fillId="0" borderId="10" xfId="0" applyBorder="1" applyAlignment="1">
      <alignment horizontal="center" textRotation="90" wrapText="1"/>
    </xf>
    <xf numFmtId="0" fontId="0" fillId="0" borderId="10" xfId="0" applyBorder="1" applyAlignment="1">
      <alignment horizontal="center" textRotation="90"/>
    </xf>
    <xf numFmtId="0" fontId="0" fillId="0" borderId="10" xfId="0" applyBorder="1" applyAlignment="1">
      <alignment/>
    </xf>
    <xf numFmtId="0" fontId="0" fillId="0" borderId="0" xfId="0" applyFill="1" applyBorder="1" applyAlignment="1">
      <alignment/>
    </xf>
    <xf numFmtId="0" fontId="16" fillId="33" borderId="11" xfId="0" applyNumberFormat="1" applyFont="1" applyFill="1" applyBorder="1" applyAlignment="1" applyProtection="1">
      <alignment horizontal="left"/>
      <protection locked="0"/>
    </xf>
    <xf numFmtId="0" fontId="18" fillId="33" borderId="11" xfId="0" applyFont="1" applyFill="1" applyBorder="1" applyAlignment="1" applyProtection="1">
      <alignment wrapText="1"/>
      <protection locked="0"/>
    </xf>
    <xf numFmtId="0" fontId="19" fillId="33" borderId="11" xfId="0" applyFont="1" applyFill="1" applyBorder="1" applyAlignment="1" applyProtection="1">
      <alignment/>
      <protection locked="0"/>
    </xf>
    <xf numFmtId="165" fontId="11" fillId="35" borderId="11" xfId="0" applyNumberFormat="1" applyFont="1" applyFill="1" applyBorder="1" applyAlignment="1" applyProtection="1">
      <alignment horizontal="right"/>
      <protection locked="0"/>
    </xf>
    <xf numFmtId="165" fontId="11" fillId="33" borderId="11" xfId="0" applyNumberFormat="1" applyFont="1" applyFill="1" applyBorder="1" applyAlignment="1" applyProtection="1">
      <alignment horizontal="right"/>
      <protection locked="0"/>
    </xf>
    <xf numFmtId="9" fontId="11" fillId="35" borderId="11" xfId="58" applyFont="1" applyFill="1" applyBorder="1" applyAlignment="1" applyProtection="1">
      <alignment horizontal="center"/>
      <protection locked="0"/>
    </xf>
    <xf numFmtId="1" fontId="11" fillId="33" borderId="11" xfId="0" applyNumberFormat="1" applyFont="1" applyFill="1" applyBorder="1" applyAlignment="1" applyProtection="1">
      <alignment horizontal="center"/>
      <protection locked="0"/>
    </xf>
    <xf numFmtId="1" fontId="11" fillId="33" borderId="11" xfId="58" applyNumberFormat="1" applyFont="1" applyFill="1" applyBorder="1" applyAlignment="1" applyProtection="1">
      <alignment horizontal="center"/>
      <protection locked="0"/>
    </xf>
    <xf numFmtId="0" fontId="11" fillId="33" borderId="11" xfId="0" applyFont="1" applyFill="1" applyBorder="1" applyAlignment="1" applyProtection="1">
      <alignment/>
      <protection locked="0"/>
    </xf>
    <xf numFmtId="0" fontId="11" fillId="0" borderId="0" xfId="0" applyFont="1" applyFill="1" applyBorder="1" applyAlignment="1" applyProtection="1">
      <alignment/>
      <protection locked="0"/>
    </xf>
    <xf numFmtId="0" fontId="11" fillId="33" borderId="12" xfId="0" applyFont="1" applyFill="1" applyBorder="1" applyAlignment="1" applyProtection="1">
      <alignment/>
      <protection locked="0"/>
    </xf>
    <xf numFmtId="0" fontId="11" fillId="0" borderId="12" xfId="0" applyNumberFormat="1" applyFont="1" applyFill="1" applyBorder="1" applyAlignment="1" applyProtection="1">
      <alignment horizontal="left"/>
      <protection locked="0"/>
    </xf>
    <xf numFmtId="0" fontId="19" fillId="0" borderId="12" xfId="0" applyFont="1" applyFill="1" applyBorder="1" applyAlignment="1" applyProtection="1">
      <alignment wrapText="1"/>
      <protection locked="0"/>
    </xf>
    <xf numFmtId="0" fontId="19" fillId="0" borderId="12" xfId="0" applyFont="1" applyFill="1" applyBorder="1" applyAlignment="1" applyProtection="1">
      <alignment/>
      <protection locked="0"/>
    </xf>
    <xf numFmtId="165" fontId="11" fillId="36" borderId="12" xfId="0" applyNumberFormat="1" applyFont="1" applyFill="1" applyBorder="1" applyAlignment="1" applyProtection="1">
      <alignment horizontal="right"/>
      <protection locked="0"/>
    </xf>
    <xf numFmtId="165" fontId="11" fillId="0" borderId="12" xfId="0" applyNumberFormat="1" applyFont="1" applyFill="1" applyBorder="1" applyAlignment="1" applyProtection="1">
      <alignment horizontal="right"/>
      <protection locked="0"/>
    </xf>
    <xf numFmtId="1" fontId="11" fillId="36" borderId="12" xfId="0" applyNumberFormat="1" applyFont="1" applyFill="1" applyBorder="1" applyAlignment="1" applyProtection="1">
      <alignment horizontal="center"/>
      <protection locked="0"/>
    </xf>
    <xf numFmtId="9" fontId="11" fillId="36" borderId="12" xfId="58" applyFont="1" applyFill="1" applyBorder="1" applyAlignment="1" applyProtection="1">
      <alignment horizontal="center"/>
      <protection locked="0"/>
    </xf>
    <xf numFmtId="1" fontId="11" fillId="0" borderId="12" xfId="0" applyNumberFormat="1" applyFont="1" applyFill="1" applyBorder="1" applyAlignment="1" applyProtection="1">
      <alignment horizontal="center"/>
      <protection locked="0"/>
    </xf>
    <xf numFmtId="1" fontId="11" fillId="0" borderId="12" xfId="58" applyNumberFormat="1" applyFont="1" applyFill="1" applyBorder="1" applyAlignment="1" applyProtection="1">
      <alignment horizontal="center"/>
      <protection locked="0"/>
    </xf>
    <xf numFmtId="0" fontId="11" fillId="0" borderId="12" xfId="0" applyFont="1" applyFill="1" applyBorder="1" applyAlignment="1" applyProtection="1">
      <alignment/>
      <protection locked="0"/>
    </xf>
    <xf numFmtId="0" fontId="11" fillId="0" borderId="12" xfId="0" applyFont="1" applyBorder="1" applyAlignment="1" applyProtection="1">
      <alignment/>
      <protection locked="0"/>
    </xf>
    <xf numFmtId="0" fontId="16" fillId="33" borderId="12" xfId="0" applyNumberFormat="1" applyFont="1" applyFill="1" applyBorder="1" applyAlignment="1" applyProtection="1">
      <alignment horizontal="left"/>
      <protection locked="0"/>
    </xf>
    <xf numFmtId="0" fontId="18" fillId="33" borderId="12" xfId="0" applyFont="1" applyFill="1" applyBorder="1" applyAlignment="1" applyProtection="1">
      <alignment wrapText="1"/>
      <protection locked="0"/>
    </xf>
    <xf numFmtId="0" fontId="19" fillId="33" borderId="12" xfId="0" applyFont="1" applyFill="1" applyBorder="1" applyAlignment="1" applyProtection="1">
      <alignment/>
      <protection locked="0"/>
    </xf>
    <xf numFmtId="1" fontId="11" fillId="35" borderId="12" xfId="0" applyNumberFormat="1" applyFont="1" applyFill="1" applyBorder="1" applyAlignment="1" applyProtection="1">
      <alignment horizontal="center"/>
      <protection locked="0"/>
    </xf>
    <xf numFmtId="9" fontId="11" fillId="35" borderId="12" xfId="58" applyFont="1" applyFill="1" applyBorder="1" applyAlignment="1" applyProtection="1">
      <alignment horizontal="center"/>
      <protection locked="0"/>
    </xf>
    <xf numFmtId="1" fontId="11" fillId="33" borderId="12" xfId="0" applyNumberFormat="1" applyFont="1" applyFill="1" applyBorder="1" applyAlignment="1" applyProtection="1">
      <alignment horizontal="center"/>
      <protection locked="0"/>
    </xf>
    <xf numFmtId="1" fontId="11" fillId="33" borderId="12" xfId="58" applyNumberFormat="1" applyFont="1" applyFill="1" applyBorder="1" applyAlignment="1" applyProtection="1">
      <alignment horizontal="center"/>
      <protection locked="0"/>
    </xf>
    <xf numFmtId="0" fontId="11" fillId="0" borderId="0" xfId="0" applyFont="1" applyFill="1" applyBorder="1" applyAlignment="1" applyProtection="1">
      <alignment/>
      <protection/>
    </xf>
    <xf numFmtId="0" fontId="11" fillId="0" borderId="0" xfId="0" applyFont="1" applyAlignment="1" applyProtection="1">
      <alignment/>
      <protection/>
    </xf>
    <xf numFmtId="0" fontId="16" fillId="0" borderId="0" xfId="0" applyFont="1" applyFill="1" applyBorder="1" applyAlignment="1" applyProtection="1">
      <alignment/>
      <protection/>
    </xf>
    <xf numFmtId="165" fontId="11" fillId="35" borderId="12" xfId="0" applyNumberFormat="1" applyFont="1" applyFill="1" applyBorder="1" applyAlignment="1" applyProtection="1">
      <alignment horizontal="right"/>
      <protection locked="0"/>
    </xf>
    <xf numFmtId="165" fontId="11" fillId="33" borderId="12" xfId="0" applyNumberFormat="1" applyFont="1" applyFill="1" applyBorder="1" applyAlignment="1" applyProtection="1">
      <alignment horizontal="right"/>
      <protection locked="0"/>
    </xf>
    <xf numFmtId="0" fontId="19" fillId="0" borderId="12" xfId="0" applyFont="1" applyFill="1" applyBorder="1" applyAlignment="1" applyProtection="1">
      <alignment horizontal="left" wrapText="1" indent="1"/>
      <protection locked="0"/>
    </xf>
    <xf numFmtId="0" fontId="19" fillId="0" borderId="12" xfId="0" applyFont="1" applyFill="1" applyBorder="1" applyAlignment="1" applyProtection="1">
      <alignment horizontal="left" wrapText="1" indent="2"/>
      <protection locked="0"/>
    </xf>
    <xf numFmtId="0" fontId="0" fillId="0" borderId="0" xfId="0" applyFill="1" applyBorder="1" applyAlignment="1" applyProtection="1">
      <alignment/>
      <protection/>
    </xf>
    <xf numFmtId="0" fontId="0" fillId="0" borderId="0" xfId="0" applyAlignment="1" applyProtection="1">
      <alignment/>
      <protection/>
    </xf>
    <xf numFmtId="0" fontId="18" fillId="33" borderId="12" xfId="0" applyFont="1" applyFill="1" applyBorder="1" applyAlignment="1" applyProtection="1">
      <alignment/>
      <protection locked="0"/>
    </xf>
    <xf numFmtId="0" fontId="19" fillId="0" borderId="12" xfId="0" applyFont="1" applyFill="1" applyBorder="1" applyAlignment="1" applyProtection="1">
      <alignment/>
      <protection locked="0"/>
    </xf>
    <xf numFmtId="165" fontId="11" fillId="0" borderId="12" xfId="0" applyNumberFormat="1" applyFont="1" applyFill="1" applyBorder="1" applyAlignment="1" applyProtection="1">
      <alignment horizontal="right"/>
      <protection locked="0"/>
    </xf>
    <xf numFmtId="1" fontId="11" fillId="35" borderId="11" xfId="0" applyNumberFormat="1" applyFont="1" applyFill="1" applyBorder="1" applyAlignment="1" applyProtection="1">
      <alignment horizontal="center"/>
      <protection locked="0"/>
    </xf>
    <xf numFmtId="1" fontId="11" fillId="0" borderId="12" xfId="0" applyNumberFormat="1" applyFont="1" applyFill="1" applyBorder="1" applyAlignment="1" applyProtection="1">
      <alignment horizontal="center"/>
      <protection locked="0"/>
    </xf>
    <xf numFmtId="164" fontId="11" fillId="0" borderId="13" xfId="0" applyNumberFormat="1" applyFont="1" applyBorder="1" applyAlignment="1">
      <alignment horizontal="center" vertical="center" textRotation="90"/>
    </xf>
    <xf numFmtId="164" fontId="0" fillId="0" borderId="10" xfId="0" applyNumberFormat="1" applyBorder="1" applyAlignment="1">
      <alignment horizontal="center" vertical="center" textRotation="90"/>
    </xf>
    <xf numFmtId="164" fontId="0" fillId="0" borderId="14" xfId="0" applyNumberFormat="1" applyBorder="1" applyAlignment="1">
      <alignment horizontal="center" vertical="center" textRotation="90"/>
    </xf>
    <xf numFmtId="0" fontId="5" fillId="33" borderId="0" xfId="0" applyFont="1" applyFill="1" applyAlignment="1">
      <alignment horizontal="right"/>
    </xf>
    <xf numFmtId="0" fontId="8" fillId="34" borderId="0" xfId="52" applyFont="1" applyFill="1" applyAlignment="1" applyProtection="1">
      <alignment horizontal="right"/>
      <protection/>
    </xf>
    <xf numFmtId="14" fontId="10" fillId="0" borderId="10" xfId="0" applyNumberFormat="1" applyFont="1" applyBorder="1" applyAlignment="1" applyProtection="1">
      <alignment horizontal="center"/>
      <protection locked="0"/>
    </xf>
    <xf numFmtId="0" fontId="10" fillId="0" borderId="10" xfId="0" applyFont="1" applyBorder="1" applyAlignment="1" applyProtection="1">
      <alignment horizontal="left"/>
      <protection locked="0"/>
    </xf>
    <xf numFmtId="14" fontId="10" fillId="0" borderId="15" xfId="0" applyNumberFormat="1" applyFont="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3">
    <dxf>
      <fill>
        <patternFill>
          <bgColor indexed="63"/>
        </patternFill>
      </fill>
    </dxf>
    <dxf>
      <fill>
        <patternFill>
          <bgColor indexed="40"/>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ill>
        <patternFill>
          <bgColor indexed="63"/>
        </patternFill>
      </fill>
    </dxf>
    <dxf>
      <fill>
        <patternFill>
          <bgColor indexed="40"/>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ill>
        <patternFill>
          <bgColor indexed="63"/>
        </patternFill>
      </fill>
    </dxf>
    <dxf>
      <fill>
        <patternFill>
          <bgColor indexed="40"/>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ill>
        <patternFill>
          <bgColor indexed="63"/>
        </patternFill>
      </fill>
    </dxf>
    <dxf>
      <fill>
        <patternFill>
          <bgColor indexed="40"/>
        </patternFill>
      </fill>
    </dxf>
    <dxf>
      <font>
        <color auto="1"/>
      </font>
      <fill>
        <patternFill>
          <bgColor indexed="10"/>
        </patternFill>
      </fill>
    </dxf>
    <dxf>
      <fill>
        <patternFill>
          <bgColor indexed="63"/>
        </patternFill>
      </fill>
    </dxf>
    <dxf>
      <fill>
        <patternFill>
          <bgColor indexed="40"/>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57150</xdr:rowOff>
    </xdr:from>
    <xdr:to>
      <xdr:col>127</xdr:col>
      <xdr:colOff>19050</xdr:colOff>
      <xdr:row>100</xdr:row>
      <xdr:rowOff>47625</xdr:rowOff>
    </xdr:to>
    <xdr:sp>
      <xdr:nvSpPr>
        <xdr:cNvPr id="1" name="Rectangle 2"/>
        <xdr:cNvSpPr>
          <a:spLocks/>
        </xdr:cNvSpPr>
      </xdr:nvSpPr>
      <xdr:spPr>
        <a:xfrm>
          <a:off x="38100" y="8782050"/>
          <a:ext cx="8086725" cy="104203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HELP</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Modify the </a:t>
          </a:r>
          <a:r>
            <a:rPr lang="en-US" cap="none" sz="1000" b="1" i="0" u="none" baseline="0">
              <a:solidFill>
                <a:srgbClr val="008000"/>
              </a:solidFill>
            </a:rPr>
            <a:t>GREEN</a:t>
          </a:r>
          <a:r>
            <a:rPr lang="en-US" cap="none" sz="1000" b="0" i="0" u="none" baseline="0">
              <a:solidFill>
                <a:srgbClr val="000000"/>
              </a:solidFill>
            </a:rPr>
            <a:t> cells and the </a:t>
          </a:r>
          <a:r>
            <a:rPr lang="en-US" cap="none" sz="1000" b="1" i="0" u="none" baseline="0">
              <a:solidFill>
                <a:srgbClr val="000000"/>
              </a:solidFill>
            </a:rPr>
            <a:t>Tasks</a:t>
          </a:r>
          <a:r>
            <a:rPr lang="en-US" cap="none" sz="1000" b="0" i="0" u="none" baseline="0">
              <a:solidFill>
                <a:srgbClr val="000000"/>
              </a:solidFill>
            </a:rPr>
            <a:t>, and </a:t>
          </a:r>
          <a:r>
            <a:rPr lang="en-US" cap="none" sz="1000" b="1" i="0" u="none" baseline="0">
              <a:solidFill>
                <a:srgbClr val="000000"/>
              </a:solidFill>
            </a:rPr>
            <a:t>Task Lead</a:t>
          </a:r>
          <a:r>
            <a:rPr lang="en-US" cap="none" sz="1000" b="0" i="0" u="none" baseline="0">
              <a:solidFill>
                <a:srgbClr val="000000"/>
              </a:solidFill>
            </a:rPr>
            <a:t> columns. Some of the green cells contain formulas, but those formulas are just examples of ways to add automation and task dependency. You can enter values manually into the green cells, or use formulas.
</a:t>
          </a:r>
          <a:r>
            <a:rPr lang="en-US" cap="none" sz="1000" b="0" i="0" u="none" baseline="0">
              <a:solidFill>
                <a:srgbClr val="000000"/>
              </a:solidFill>
            </a:rPr>
            <a:t>- The Start Date that you choose determines the first week in the gantt chart.
</a:t>
          </a:r>
          <a:r>
            <a:rPr lang="en-US" cap="none" sz="1000" b="0" i="0" u="none" baseline="0">
              <a:solidFill>
                <a:srgbClr val="000000"/>
              </a:solidFill>
            </a:rPr>
            <a:t>- Change the first day of the week via cell K8
</a:t>
          </a:r>
          <a:r>
            <a:rPr lang="en-US" cap="none" sz="1000" b="0" i="0" u="none" baseline="0">
              <a:solidFill>
                <a:srgbClr val="000000"/>
              </a:solidFill>
            </a:rPr>
            <a:t>- Use the slider to adjust the range of dates shown in the gantt chart.
</a:t>
          </a:r>
          <a:r>
            <a:rPr lang="en-US" cap="none" sz="1000" b="0" i="0" u="none" baseline="0">
              <a:solidFill>
                <a:srgbClr val="000000"/>
              </a:solidFill>
            </a:rPr>
            <a:t>- The number of weeks shown in the gantt chart is limited by the maximum number of columns available in Excel.
</a:t>
          </a:r>
          <a:r>
            <a:rPr lang="en-US" cap="none" sz="1000" b="0" i="0" u="none" baseline="0">
              <a:solidFill>
                <a:srgbClr val="000000"/>
              </a:solidFill>
            </a:rPr>
            <a:t>- Only </a:t>
          </a:r>
          <a:r>
            <a:rPr lang="en-US" cap="none" sz="1000" b="1" i="0" u="none" baseline="0">
              <a:solidFill>
                <a:srgbClr val="000000"/>
              </a:solidFill>
            </a:rPr>
            <a:t>34</a:t>
          </a:r>
          <a:r>
            <a:rPr lang="en-US" cap="none" sz="1000" b="0" i="0" u="none" baseline="0">
              <a:solidFill>
                <a:srgbClr val="000000"/>
              </a:solidFill>
            </a:rPr>
            <a:t> weeks (7 1/2 months) can be shown/printed at one time, because each week uses up </a:t>
          </a:r>
          <a:r>
            <a:rPr lang="en-US" cap="none" sz="1000" b="1" i="0" u="none" baseline="0">
              <a:solidFill>
                <a:srgbClr val="000000"/>
              </a:solidFill>
            </a:rPr>
            <a:t>7</a:t>
          </a:r>
          <a:r>
            <a:rPr lang="en-US" cap="none" sz="1000" b="0" i="0" u="none" baseline="0">
              <a:solidFill>
                <a:srgbClr val="000000"/>
              </a:solidFill>
            </a:rPr>
            <a:t> columns.
</a:t>
          </a:r>
          <a:r>
            <a:rPr lang="en-US" cap="none" sz="1000" b="0" i="0" u="none" baseline="0">
              <a:solidFill>
                <a:srgbClr val="000000"/>
              </a:solidFill>
            </a:rPr>
            <a:t>
</a:t>
          </a:r>
          <a:r>
            <a:rPr lang="en-US" cap="none" sz="1000" b="1" i="0" u="none" baseline="0">
              <a:solidFill>
                <a:srgbClr val="000000"/>
              </a:solidFill>
            </a:rPr>
            <a:t>Q:</a:t>
          </a:r>
          <a:r>
            <a:rPr lang="en-US" cap="none" sz="1000" b="0" i="0" u="none" baseline="0">
              <a:solidFill>
                <a:srgbClr val="000000"/>
              </a:solidFill>
            </a:rPr>
            <a:t> The Working Days column shows "###". How do I fix that?
</a:t>
          </a:r>
          <a:r>
            <a:rPr lang="en-US" cap="none" sz="1000" b="0" i="0" u="none" baseline="0">
              <a:solidFill>
                <a:srgbClr val="000000"/>
              </a:solidFill>
            </a:rPr>
            <a:t>You need to install the Analysis ToolPak add-in that comes with Excel. Go to Tools &gt; Add-ins, and select Analysis ToolPak.
</a:t>
          </a:r>
          <a:r>
            <a:rPr lang="en-US" cap="none" sz="1000" b="0" i="0" u="none" baseline="0">
              <a:solidFill>
                <a:srgbClr val="000000"/>
              </a:solidFill>
            </a:rPr>
            <a:t>
</a:t>
          </a:r>
          <a:r>
            <a:rPr lang="en-US" cap="none" sz="1000" b="1" i="0" u="none" baseline="0">
              <a:solidFill>
                <a:srgbClr val="000000"/>
              </a:solidFill>
            </a:rPr>
            <a:t>Q: How do I make Task 2 start the day after the end of Task 1</a:t>
          </a:r>
          <a:r>
            <a:rPr lang="en-US" cap="none" sz="1000" b="0" i="0" u="none" baseline="0">
              <a:solidFill>
                <a:srgbClr val="000000"/>
              </a:solidFill>
            </a:rPr>
            <a:t>?
</a:t>
          </a:r>
          <a:r>
            <a:rPr lang="en-US" cap="none" sz="1000" b="0" i="0" u="none" baseline="0">
              <a:solidFill>
                <a:srgbClr val="000000"/>
              </a:solidFill>
            </a:rPr>
            <a:t>Use the following formula for the start date of Task 2:
</a:t>
          </a:r>
          <a:r>
            <a:rPr lang="en-US" cap="none" sz="1000" b="1" i="0" u="none" baseline="0">
              <a:solidFill>
                <a:srgbClr val="000000"/>
              </a:solidFill>
            </a:rPr>
            <a:t>=</a:t>
          </a:r>
          <a:r>
            <a:rPr lang="en-US" cap="none" sz="1000" b="1" i="1" u="none" baseline="0">
              <a:solidFill>
                <a:srgbClr val="000000"/>
              </a:solidFill>
            </a:rPr>
            <a:t>EndDate</a:t>
          </a:r>
          <a:r>
            <a:rPr lang="en-US" cap="none" sz="1000" b="1" i="0" u="none" baseline="0">
              <a:solidFill>
                <a:srgbClr val="000000"/>
              </a:solidFill>
            </a:rPr>
            <a:t>+1</a:t>
          </a:r>
          <a:r>
            <a:rPr lang="en-US" cap="none" sz="1000" b="0" i="0" u="none" baseline="0">
              <a:solidFill>
                <a:srgbClr val="000000"/>
              </a:solidFill>
            </a:rPr>
            <a:t>
</a:t>
          </a:r>
          <a:r>
            <a:rPr lang="en-US" cap="none" sz="1000" b="0" i="0" u="none" baseline="0">
              <a:solidFill>
                <a:srgbClr val="000000"/>
              </a:solidFill>
            </a:rPr>
            <a:t>where </a:t>
          </a:r>
          <a:r>
            <a:rPr lang="en-US" cap="none" sz="1000" b="0" i="1" u="none" baseline="0">
              <a:solidFill>
                <a:srgbClr val="000000"/>
              </a:solidFill>
            </a:rPr>
            <a:t>EndDate</a:t>
          </a:r>
          <a:r>
            <a:rPr lang="en-US" cap="none" sz="1000" b="0" i="0" u="none" baseline="0">
              <a:solidFill>
                <a:srgbClr val="000000"/>
              </a:solidFill>
            </a:rPr>
            <a:t> is the reference to the cell containing the end date of task 1.
</a:t>
          </a:r>
          <a:r>
            <a:rPr lang="en-US" cap="none" sz="1000" b="0" i="0" u="none" baseline="0">
              <a:solidFill>
                <a:srgbClr val="000000"/>
              </a:solidFill>
            </a:rPr>
            <a:t>You can also use </a:t>
          </a:r>
          <a:r>
            <a:rPr lang="en-US" cap="none" sz="1000" b="1" i="0" u="none" baseline="0">
              <a:solidFill>
                <a:srgbClr val="000000"/>
              </a:solidFill>
            </a:rPr>
            <a:t>=WORKDAY(</a:t>
          </a:r>
          <a:r>
            <a:rPr lang="en-US" cap="none" sz="1000" b="1" i="1" u="none" baseline="0">
              <a:solidFill>
                <a:srgbClr val="000000"/>
              </a:solidFill>
            </a:rPr>
            <a:t>EndDate</a:t>
          </a:r>
          <a:r>
            <a:rPr lang="en-US" cap="none" sz="1000" b="1" i="0" u="none" baseline="0">
              <a:solidFill>
                <a:srgbClr val="000000"/>
              </a:solidFill>
            </a:rPr>
            <a:t>,1)</a:t>
          </a:r>
          <a:r>
            <a:rPr lang="en-US" cap="none" sz="1000" b="0" i="0" u="none" baseline="0">
              <a:solidFill>
                <a:srgbClr val="000000"/>
              </a:solidFill>
            </a:rPr>
            <a:t> to exclude weekends.
</a:t>
          </a:r>
          <a:r>
            <a:rPr lang="en-US" cap="none" sz="1000" b="0" i="0" u="none" baseline="0">
              <a:solidFill>
                <a:srgbClr val="000000"/>
              </a:solidFill>
            </a:rPr>
            <a:t>
</a:t>
          </a:r>
          <a:r>
            <a:rPr lang="en-US" cap="none" sz="1000" b="1" i="0" u="none" baseline="0">
              <a:solidFill>
                <a:srgbClr val="000000"/>
              </a:solidFill>
            </a:rPr>
            <a:t>Q: </a:t>
          </a:r>
          <a:r>
            <a:rPr lang="en-US" cap="none" sz="1000" b="0" i="0" u="none" baseline="0">
              <a:solidFill>
                <a:srgbClr val="000000"/>
              </a:solidFill>
            </a:rPr>
            <a:t>How do I </a:t>
          </a:r>
          <a:r>
            <a:rPr lang="en-US" cap="none" sz="1000" b="1" i="0" u="none" baseline="0">
              <a:solidFill>
                <a:srgbClr val="000000"/>
              </a:solidFill>
            </a:rPr>
            <a:t>add/insert tasks and subtasks</a:t>
          </a:r>
          <a:r>
            <a:rPr lang="en-US" cap="none" sz="1000" b="0" i="0" u="none" baseline="0">
              <a:solidFill>
                <a:srgbClr val="000000"/>
              </a:solidFill>
            </a:rPr>
            <a:t>?
</a:t>
          </a:r>
          <a:r>
            <a:rPr lang="en-US" cap="none" sz="1000" b="0" i="0" u="none" baseline="0">
              <a:solidFill>
                <a:srgbClr val="000000"/>
              </a:solidFill>
            </a:rPr>
            <a:t>Copy the entire ROW (or a group of rows) for the type of task(s) you want to add and then right-click on the row where you want to insert the new tasks, then select </a:t>
          </a:r>
          <a:r>
            <a:rPr lang="en-US" cap="none" sz="1000" b="0" i="1" u="none" baseline="0">
              <a:solidFill>
                <a:srgbClr val="000000"/>
              </a:solidFill>
            </a:rPr>
            <a:t>Insert Copied Cells</a:t>
          </a:r>
          <a:r>
            <a:rPr lang="en-US" cap="none" sz="1000" b="0" i="0" u="none" baseline="0">
              <a:solidFill>
                <a:srgbClr val="000000"/>
              </a:solidFill>
            </a:rPr>
            <a:t>. You can copy rows from within the gantt chart, or copy rows from the Template Rows.
</a:t>
          </a:r>
          <a:r>
            <a:rPr lang="en-US" cap="none" sz="1000" b="1" i="0" u="none" baseline="0">
              <a:solidFill>
                <a:srgbClr val="FF0000"/>
              </a:solidFill>
            </a:rPr>
            <a:t>Important Note:</a:t>
          </a:r>
          <a:r>
            <a:rPr lang="en-US" cap="none" sz="1000" b="0" i="0" u="none" baseline="0">
              <a:solidFill>
                <a:srgbClr val="000000"/>
              </a:solidFill>
            </a:rPr>
            <a:t> When inserting a new subtask after the last subtask or before the first subtask, you will need to update the formulas for calculating the Level 1 Start Date, %Complete and Duration, because the ranges won't automatically expand to include the additional row.
</a:t>
          </a:r>
          <a:r>
            <a:rPr lang="en-US" cap="none" sz="1000" b="0" i="0" u="none" baseline="0">
              <a:solidFill>
                <a:srgbClr val="000000"/>
              </a:solidFill>
            </a:rPr>
            <a:t>
</a:t>
          </a:r>
          <a:r>
            <a:rPr lang="en-US" cap="none" sz="1000" b="1" i="0" u="none" baseline="0">
              <a:solidFill>
                <a:srgbClr val="000000"/>
              </a:solidFill>
            </a:rPr>
            <a:t>Q</a:t>
          </a:r>
          <a:r>
            <a:rPr lang="en-US" cap="none" sz="1000" b="0" i="0" u="none" baseline="0">
              <a:solidFill>
                <a:srgbClr val="000000"/>
              </a:solidFill>
            </a:rPr>
            <a:t>: How to I calculate the </a:t>
          </a:r>
          <a:r>
            <a:rPr lang="en-US" cap="none" sz="1000" b="1" i="0" u="none" baseline="0">
              <a:solidFill>
                <a:srgbClr val="000000"/>
              </a:solidFill>
            </a:rPr>
            <a:t>Start Date</a:t>
          </a:r>
          <a:r>
            <a:rPr lang="en-US" cap="none" sz="1000" b="0" i="0" u="none" baseline="0">
              <a:solidFill>
                <a:srgbClr val="000000"/>
              </a:solidFill>
            </a:rPr>
            <a:t> for a </a:t>
          </a:r>
          <a:r>
            <a:rPr lang="en-US" cap="none" sz="1000" b="1" i="0" u="none" baseline="0">
              <a:solidFill>
                <a:srgbClr val="000000"/>
              </a:solidFill>
            </a:rPr>
            <a:t>Level 1</a:t>
          </a:r>
          <a:r>
            <a:rPr lang="en-US" cap="none" sz="1000" b="0" i="0" u="none" baseline="0">
              <a:solidFill>
                <a:srgbClr val="000000"/>
              </a:solidFill>
            </a:rPr>
            <a:t> task based upon its subtasks?
</a:t>
          </a:r>
          <a:r>
            <a:rPr lang="en-US" cap="none" sz="1000" b="0" i="0" u="none" baseline="0">
              <a:solidFill>
                <a:srgbClr val="000000"/>
              </a:solidFill>
            </a:rPr>
            <a:t>Example: If Task 1 is on row 10 and the subtasks are on rows 11-14, use the following formula:
</a:t>
          </a:r>
          <a:r>
            <a:rPr lang="en-US" cap="none" sz="1000" b="1" i="0" u="none" baseline="0">
              <a:solidFill>
                <a:srgbClr val="000000"/>
              </a:solidFill>
            </a:rPr>
            <a:t>=MIN(D11:D16)</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Q: </a:t>
          </a:r>
          <a:r>
            <a:rPr lang="en-US" cap="none" sz="1000" b="0" i="0" u="none" baseline="0">
              <a:solidFill>
                <a:srgbClr val="000000"/>
              </a:solidFill>
            </a:rPr>
            <a:t>How do I calculate the </a:t>
          </a:r>
          <a:r>
            <a:rPr lang="en-US" cap="none" sz="1000" b="1" i="0" u="none" baseline="0">
              <a:solidFill>
                <a:srgbClr val="000000"/>
              </a:solidFill>
            </a:rPr>
            <a:t>%Complete</a:t>
          </a:r>
          <a:r>
            <a:rPr lang="en-US" cap="none" sz="1000" b="0" i="0" u="none" baseline="0">
              <a:solidFill>
                <a:srgbClr val="000000"/>
              </a:solidFill>
            </a:rPr>
            <a:t> for a </a:t>
          </a:r>
          <a:r>
            <a:rPr lang="en-US" cap="none" sz="1000" b="1" i="0" u="none" baseline="0">
              <a:solidFill>
                <a:srgbClr val="000000"/>
              </a:solidFill>
            </a:rPr>
            <a:t>Level 1</a:t>
          </a:r>
          <a:r>
            <a:rPr lang="en-US" cap="none" sz="1000" b="0" i="0" u="none" baseline="0">
              <a:solidFill>
                <a:srgbClr val="000000"/>
              </a:solidFill>
            </a:rPr>
            <a:t> task based upon the %Complete of all of the associated subtasks?
</a:t>
          </a:r>
          <a:r>
            <a:rPr lang="en-US" cap="none" sz="1000" b="0" i="0" u="none" baseline="0">
              <a:solidFill>
                <a:srgbClr val="000000"/>
              </a:solidFill>
            </a:rPr>
            <a:t>Example: If Task 1 is on row 10 and the subtasks are on rows 11-14, use the following formula:
</a:t>
          </a:r>
          <a:r>
            <a:rPr lang="en-US" cap="none" sz="1000" b="1" i="0" u="none" baseline="0">
              <a:solidFill>
                <a:srgbClr val="000000"/>
              </a:solidFill>
            </a:rPr>
            <a:t>=SUMPRODUCT(F11:F14,G11:G14)/SUM(F11:F14)</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Q: </a:t>
          </a:r>
          <a:r>
            <a:rPr lang="en-US" cap="none" sz="1000" b="0" i="0" u="none" baseline="0">
              <a:solidFill>
                <a:srgbClr val="000000"/>
              </a:solidFill>
            </a:rPr>
            <a:t>How do I calculate the </a:t>
          </a:r>
          <a:r>
            <a:rPr lang="en-US" cap="none" sz="1000" b="1" i="0" u="none" baseline="0">
              <a:solidFill>
                <a:srgbClr val="000000"/>
              </a:solidFill>
            </a:rPr>
            <a:t>Duration</a:t>
          </a:r>
          <a:r>
            <a:rPr lang="en-US" cap="none" sz="1000" b="0" i="0" u="none" baseline="0">
              <a:solidFill>
                <a:srgbClr val="000000"/>
              </a:solidFill>
            </a:rPr>
            <a:t> for a </a:t>
          </a:r>
          <a:r>
            <a:rPr lang="en-US" cap="none" sz="1000" b="1" i="0" u="none" baseline="0">
              <a:solidFill>
                <a:srgbClr val="000000"/>
              </a:solidFill>
            </a:rPr>
            <a:t>Level 1</a:t>
          </a:r>
          <a:r>
            <a:rPr lang="en-US" cap="none" sz="1000" b="0" i="0" u="none" baseline="0">
              <a:solidFill>
                <a:srgbClr val="000000"/>
              </a:solidFill>
            </a:rPr>
            <a:t> task based upon the largest end date of a sub task?
</a:t>
          </a:r>
          <a:r>
            <a:rPr lang="en-US" cap="none" sz="1000" b="0" i="0" u="none" baseline="0">
              <a:solidFill>
                <a:srgbClr val="000000"/>
              </a:solidFill>
            </a:rPr>
            <a:t>Example: If the Level 1 task is on row 10 and the sub tasks are on rows 11-14, use the following formula
</a:t>
          </a:r>
          <a:r>
            <a:rPr lang="en-US" cap="none" sz="1000" b="1" i="0" u="none" baseline="0">
              <a:solidFill>
                <a:srgbClr val="000000"/>
              </a:solidFill>
            </a:rPr>
            <a:t>=MAX(D11:D14)-C10+1</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Q: </a:t>
          </a:r>
          <a:r>
            <a:rPr lang="en-US" cap="none" sz="1000" b="0" i="0" u="none" baseline="0">
              <a:solidFill>
                <a:srgbClr val="000000"/>
              </a:solidFill>
            </a:rPr>
            <a:t>How do I change the </a:t>
          </a:r>
          <a:r>
            <a:rPr lang="en-US" cap="none" sz="1000" b="1" i="0" u="none" baseline="0">
              <a:solidFill>
                <a:srgbClr val="000000"/>
              </a:solidFill>
            </a:rPr>
            <a:t>print settings</a:t>
          </a:r>
          <a:r>
            <a:rPr lang="en-US" cap="none" sz="1000" b="0" i="0" u="none" baseline="0">
              <a:solidFill>
                <a:srgbClr val="000000"/>
              </a:solidFill>
            </a:rPr>
            <a:t>?
</a:t>
          </a:r>
          <a:r>
            <a:rPr lang="en-US" cap="none" sz="1000" b="0" i="0" u="none" baseline="0">
              <a:solidFill>
                <a:srgbClr val="000000"/>
              </a:solidFill>
            </a:rPr>
            <a:t>Select the entire range of cells that you want to print and then go to File &gt; Print Area &gt; Set Print Area. Then go to File &gt; Page Setup or File &gt; Print Preview and adjust the Scaling and Page Orientation as desired.
</a:t>
          </a:r>
          <a:r>
            <a:rPr lang="en-US" cap="none" sz="1000" b="0" i="0" u="none" baseline="0">
              <a:solidFill>
                <a:srgbClr val="000000"/>
              </a:solidFill>
            </a:rPr>
            <a:t>
</a:t>
          </a:r>
          <a:r>
            <a:rPr lang="en-US" cap="none" sz="1000" b="1" i="0" u="none" baseline="0">
              <a:solidFill>
                <a:srgbClr val="000000"/>
              </a:solidFill>
            </a:rPr>
            <a:t>Q</a:t>
          </a:r>
          <a:r>
            <a:rPr lang="en-US" cap="none" sz="1000" b="0" i="0" u="none" baseline="0">
              <a:solidFill>
                <a:srgbClr val="000000"/>
              </a:solidFill>
            </a:rPr>
            <a:t>: How do I exclude </a:t>
          </a:r>
          <a:r>
            <a:rPr lang="en-US" cap="none" sz="1000" b="1" i="0" u="none" baseline="0">
              <a:solidFill>
                <a:srgbClr val="000000"/>
              </a:solidFill>
            </a:rPr>
            <a:t>holidays</a:t>
          </a:r>
          <a:r>
            <a:rPr lang="en-US" cap="none" sz="1000" b="0" i="0" u="none" baseline="0">
              <a:solidFill>
                <a:srgbClr val="000000"/>
              </a:solidFill>
            </a:rPr>
            <a:t>?
</a:t>
          </a:r>
          <a:r>
            <a:rPr lang="en-US" cap="none" sz="1000" b="0" i="0" u="none" baseline="0">
              <a:solidFill>
                <a:srgbClr val="000000"/>
              </a:solidFill>
            </a:rPr>
            <a:t>The functions WORKDAY() and NETWORKDAYS() allow you to include a list of holidays. See the Excel help (F1) for information about how to use these functions. Gantt Chart Template Pro includes a worksheet for listing all the dates of the holidays that you want to exclude.
</a:t>
          </a:r>
          <a:r>
            <a:rPr lang="en-US" cap="none" sz="1000" b="0" i="0" u="none" baseline="0">
              <a:solidFill>
                <a:srgbClr val="000000"/>
              </a:solidFill>
            </a:rPr>
            <a:t>
</a:t>
          </a:r>
          <a:r>
            <a:rPr lang="en-US" cap="none" sz="1000" b="1" i="0" u="none" baseline="0">
              <a:solidFill>
                <a:srgbClr val="000000"/>
              </a:solidFill>
            </a:rPr>
            <a:t>Q</a:t>
          </a:r>
          <a:r>
            <a:rPr lang="en-US" cap="none" sz="1000" b="0" i="0" u="none" baseline="0">
              <a:solidFill>
                <a:srgbClr val="000000"/>
              </a:solidFill>
            </a:rPr>
            <a:t>: How do I change the </a:t>
          </a:r>
          <a:r>
            <a:rPr lang="en-US" cap="none" sz="1000" b="1" i="0" u="none" baseline="0">
              <a:solidFill>
                <a:srgbClr val="000000"/>
              </a:solidFill>
            </a:rPr>
            <a:t>background color </a:t>
          </a:r>
          <a:r>
            <a:rPr lang="en-US" cap="none" sz="1000" b="0" i="0" u="none" baseline="0">
              <a:solidFill>
                <a:srgbClr val="000000"/>
              </a:solidFill>
            </a:rPr>
            <a:t>of the bars in the Gantt Chart?
</a:t>
          </a:r>
          <a:r>
            <a:rPr lang="en-US" cap="none" sz="1000" b="0" i="0" u="none" baseline="0">
              <a:solidFill>
                <a:srgbClr val="000000"/>
              </a:solidFill>
            </a:rPr>
            <a:t>The colors used for the bars in the Gantt Chart are set using Conditional Formatting. The simplest approach for Excel 2002/2003 would be to change the colors via the color palette. Go to Tools &gt; Options &gt; Color tab. Or, you can select all of the cells in the Gantt Chart and go to Format &gt; Conditional Formatting to change the colors. 
</a:t>
          </a:r>
          <a:r>
            <a:rPr lang="en-US" cap="none" sz="1000" b="0" i="0" u="none" baseline="0">
              <a:solidFill>
                <a:srgbClr val="000000"/>
              </a:solidFill>
            </a:rPr>
            <a:t>
</a:t>
          </a:r>
          <a:r>
            <a:rPr lang="en-US" cap="none" sz="1000" b="1" i="0" u="none" baseline="0">
              <a:solidFill>
                <a:srgbClr val="000000"/>
              </a:solidFill>
            </a:rPr>
            <a:t>Q</a:t>
          </a:r>
          <a:r>
            <a:rPr lang="en-US" cap="none" sz="1000" b="0" i="0" u="none" baseline="0">
              <a:solidFill>
                <a:srgbClr val="000000"/>
              </a:solidFill>
            </a:rPr>
            <a:t>: How do I use </a:t>
          </a:r>
          <a:r>
            <a:rPr lang="en-US" cap="none" sz="1000" b="1" i="0" u="none" baseline="0">
              <a:solidFill>
                <a:srgbClr val="000000"/>
              </a:solidFill>
            </a:rPr>
            <a:t>grouping</a:t>
          </a:r>
          <a:r>
            <a:rPr lang="en-US" cap="none" sz="1000" b="0" i="0" u="none" baseline="0">
              <a:solidFill>
                <a:srgbClr val="000000"/>
              </a:solidFill>
            </a:rPr>
            <a:t>?
</a:t>
          </a:r>
          <a:r>
            <a:rPr lang="en-US" cap="none" sz="1000" b="0" i="0" u="none" baseline="0">
              <a:solidFill>
                <a:srgbClr val="000000"/>
              </a:solidFill>
            </a:rPr>
            <a:t>[</a:t>
          </a:r>
          <a:r>
            <a:rPr lang="en-US" cap="none" sz="1000" b="0" i="1" u="none" baseline="0">
              <a:solidFill>
                <a:srgbClr val="000000"/>
              </a:solidFill>
            </a:rPr>
            <a:t>Feature unavailable when the spreadsheet is locked</a:t>
          </a:r>
          <a:r>
            <a:rPr lang="en-US" cap="none" sz="1000" b="0" i="0" u="none" baseline="0">
              <a:solidFill>
                <a:srgbClr val="000000"/>
              </a:solidFill>
            </a:rPr>
            <a:t>]  You can expand or collapse a group of rows using Excel's "Group and Outline" feature. To define a group of rows, select the rows and go to Data &gt; Group and Outline and select Group ...</a:t>
          </a:r>
        </a:p>
      </xdr:txBody>
    </xdr:sp>
    <xdr:clientData fPrintsWithSheet="0"/>
  </xdr:twoCellAnchor>
  <xdr:twoCellAnchor editAs="oneCell">
    <xdr:from>
      <xdr:col>7</xdr:col>
      <xdr:colOff>9525</xdr:colOff>
      <xdr:row>0</xdr:row>
      <xdr:rowOff>9525</xdr:rowOff>
    </xdr:from>
    <xdr:to>
      <xdr:col>29</xdr:col>
      <xdr:colOff>19050</xdr:colOff>
      <xdr:row>0</xdr:row>
      <xdr:rowOff>161925</xdr:rowOff>
    </xdr:to>
    <xdr:pic>
      <xdr:nvPicPr>
        <xdr:cNvPr id="2" name="Picture 11" descr="vertex42_logo_40px">
          <a:hlinkClick r:id="rId3"/>
        </xdr:cNvPr>
        <xdr:cNvPicPr preferRelativeResize="1">
          <a:picLocks noChangeAspect="1"/>
        </xdr:cNvPicPr>
      </xdr:nvPicPr>
      <xdr:blipFill>
        <a:blip r:embed="rId1"/>
        <a:stretch>
          <a:fillRect/>
        </a:stretch>
      </xdr:blipFill>
      <xdr:spPr>
        <a:xfrm>
          <a:off x="3876675" y="9525"/>
          <a:ext cx="14478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elpRow"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2">
      <selection activeCell="H5" sqref="H5"/>
    </sheetView>
  </sheetViews>
  <sheetFormatPr defaultColWidth="9.140625" defaultRowHeight="15"/>
  <cols>
    <col min="1" max="1" width="6.140625" style="7" customWidth="1"/>
    <col min="2" max="2" width="20.421875" style="0" bestFit="1" customWidth="1"/>
    <col min="3" max="3" width="5.7109375" style="0" customWidth="1"/>
    <col min="4" max="4" width="7.7109375" style="0" customWidth="1"/>
    <col min="5" max="5" width="7.421875" style="0" customWidth="1"/>
    <col min="6" max="6" width="4.7109375" style="0" customWidth="1"/>
    <col min="7" max="7" width="5.8515625" style="0" bestFit="1" customWidth="1"/>
    <col min="8" max="10" width="3.7109375" style="0" customWidth="1"/>
    <col min="11" max="11" width="2.7109375" style="0" customWidth="1"/>
    <col min="12" max="227" width="0.42578125" style="0" customWidth="1"/>
    <col min="228" max="249" width="0.42578125" style="7" customWidth="1"/>
    <col min="250" max="16384" width="9.140625" style="7" customWidth="1"/>
  </cols>
  <sheetData>
    <row r="1" spans="1:41" ht="23.25">
      <c r="A1" s="1" t="s">
        <v>0</v>
      </c>
      <c r="B1" s="2"/>
      <c r="C1" s="2"/>
      <c r="D1" s="2"/>
      <c r="E1" s="3" t="s">
        <v>1</v>
      </c>
      <c r="F1" s="2"/>
      <c r="G1" s="75" t="s">
        <v>2</v>
      </c>
      <c r="H1" s="75"/>
      <c r="I1" s="75"/>
      <c r="J1" s="75"/>
      <c r="K1" s="4">
        <v>0</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10" ht="15">
      <c r="A2" s="6"/>
      <c r="B2" s="6"/>
      <c r="C2" s="6"/>
      <c r="D2" s="6"/>
      <c r="E2" s="6"/>
      <c r="F2" s="6"/>
      <c r="G2" s="6"/>
      <c r="H2" s="6"/>
      <c r="I2" s="76" t="s">
        <v>3</v>
      </c>
      <c r="J2" s="76"/>
    </row>
    <row r="3" ht="15.75">
      <c r="A3" s="8" t="s">
        <v>20</v>
      </c>
    </row>
    <row r="4" spans="1:11" ht="15">
      <c r="A4" s="9"/>
      <c r="G4" s="10" t="s">
        <v>4</v>
      </c>
      <c r="H4" s="77">
        <v>43936</v>
      </c>
      <c r="I4" s="77"/>
      <c r="J4" s="77"/>
      <c r="K4" s="11" t="str">
        <f>TEXT(H4,"dddd")</f>
        <v>Wednesday</v>
      </c>
    </row>
    <row r="5" ht="15">
      <c r="H5" s="12"/>
    </row>
    <row r="6" spans="2:251" ht="15">
      <c r="B6" s="10" t="s">
        <v>5</v>
      </c>
      <c r="C6" s="78" t="s">
        <v>21</v>
      </c>
      <c r="D6" s="78"/>
      <c r="E6" s="78"/>
      <c r="F6" s="5"/>
      <c r="G6" s="5"/>
      <c r="IQ6" s="13" t="s">
        <v>6</v>
      </c>
    </row>
    <row r="7" spans="2:7" ht="15">
      <c r="B7" s="10" t="s">
        <v>7</v>
      </c>
      <c r="C7" s="79">
        <v>43714</v>
      </c>
      <c r="D7" s="79"/>
      <c r="E7" s="11" t="str">
        <f>TEXT(C7,"dddd")</f>
        <v>Friday</v>
      </c>
      <c r="F7" s="5"/>
      <c r="G7" s="5"/>
    </row>
    <row r="8" spans="1:256" s="20" customFormat="1" ht="15">
      <c r="A8" s="13" t="s">
        <v>6</v>
      </c>
      <c r="B8"/>
      <c r="C8"/>
      <c r="D8"/>
      <c r="E8"/>
      <c r="F8" s="14"/>
      <c r="G8" s="5"/>
      <c r="H8" s="5"/>
      <c r="I8" s="5"/>
      <c r="J8" s="15" t="s">
        <v>8</v>
      </c>
      <c r="K8" s="16">
        <v>2</v>
      </c>
      <c r="L8" s="17">
        <f>(C7-WEEKDAY(C7,1)+K8)+7*K1</f>
        <v>43710</v>
      </c>
      <c r="M8" s="18">
        <f aca="true" t="shared" si="0" ref="M8:BX8">L8+1</f>
        <v>43711</v>
      </c>
      <c r="N8" s="18">
        <f t="shared" si="0"/>
        <v>43712</v>
      </c>
      <c r="O8" s="18">
        <f t="shared" si="0"/>
        <v>43713</v>
      </c>
      <c r="P8" s="18">
        <f t="shared" si="0"/>
        <v>43714</v>
      </c>
      <c r="Q8" s="18">
        <f t="shared" si="0"/>
        <v>43715</v>
      </c>
      <c r="R8" s="18">
        <f t="shared" si="0"/>
        <v>43716</v>
      </c>
      <c r="S8" s="18">
        <f t="shared" si="0"/>
        <v>43717</v>
      </c>
      <c r="T8" s="18">
        <f t="shared" si="0"/>
        <v>43718</v>
      </c>
      <c r="U8" s="18">
        <f t="shared" si="0"/>
        <v>43719</v>
      </c>
      <c r="V8" s="18">
        <f t="shared" si="0"/>
        <v>43720</v>
      </c>
      <c r="W8" s="18">
        <f t="shared" si="0"/>
        <v>43721</v>
      </c>
      <c r="X8" s="18">
        <f t="shared" si="0"/>
        <v>43722</v>
      </c>
      <c r="Y8" s="18">
        <f t="shared" si="0"/>
        <v>43723</v>
      </c>
      <c r="Z8" s="18">
        <f t="shared" si="0"/>
        <v>43724</v>
      </c>
      <c r="AA8" s="18">
        <f t="shared" si="0"/>
        <v>43725</v>
      </c>
      <c r="AB8" s="18">
        <f t="shared" si="0"/>
        <v>43726</v>
      </c>
      <c r="AC8" s="18">
        <f t="shared" si="0"/>
        <v>43727</v>
      </c>
      <c r="AD8" s="18">
        <f t="shared" si="0"/>
        <v>43728</v>
      </c>
      <c r="AE8" s="18">
        <f t="shared" si="0"/>
        <v>43729</v>
      </c>
      <c r="AF8" s="18">
        <f t="shared" si="0"/>
        <v>43730</v>
      </c>
      <c r="AG8" s="18">
        <f t="shared" si="0"/>
        <v>43731</v>
      </c>
      <c r="AH8" s="18">
        <f t="shared" si="0"/>
        <v>43732</v>
      </c>
      <c r="AI8" s="18">
        <f t="shared" si="0"/>
        <v>43733</v>
      </c>
      <c r="AJ8" s="18">
        <f t="shared" si="0"/>
        <v>43734</v>
      </c>
      <c r="AK8" s="18">
        <f t="shared" si="0"/>
        <v>43735</v>
      </c>
      <c r="AL8" s="18">
        <f t="shared" si="0"/>
        <v>43736</v>
      </c>
      <c r="AM8" s="18">
        <f t="shared" si="0"/>
        <v>43737</v>
      </c>
      <c r="AN8" s="18">
        <f t="shared" si="0"/>
        <v>43738</v>
      </c>
      <c r="AO8" s="18">
        <f t="shared" si="0"/>
        <v>43739</v>
      </c>
      <c r="AP8" s="18">
        <f t="shared" si="0"/>
        <v>43740</v>
      </c>
      <c r="AQ8" s="18">
        <f t="shared" si="0"/>
        <v>43741</v>
      </c>
      <c r="AR8" s="18">
        <f t="shared" si="0"/>
        <v>43742</v>
      </c>
      <c r="AS8" s="18">
        <f t="shared" si="0"/>
        <v>43743</v>
      </c>
      <c r="AT8" s="18">
        <f t="shared" si="0"/>
        <v>43744</v>
      </c>
      <c r="AU8" s="18">
        <f t="shared" si="0"/>
        <v>43745</v>
      </c>
      <c r="AV8" s="18">
        <f t="shared" si="0"/>
        <v>43746</v>
      </c>
      <c r="AW8" s="18">
        <f t="shared" si="0"/>
        <v>43747</v>
      </c>
      <c r="AX8" s="18">
        <f t="shared" si="0"/>
        <v>43748</v>
      </c>
      <c r="AY8" s="18">
        <f t="shared" si="0"/>
        <v>43749</v>
      </c>
      <c r="AZ8" s="18">
        <f t="shared" si="0"/>
        <v>43750</v>
      </c>
      <c r="BA8" s="18">
        <f t="shared" si="0"/>
        <v>43751</v>
      </c>
      <c r="BB8" s="18">
        <f t="shared" si="0"/>
        <v>43752</v>
      </c>
      <c r="BC8" s="18">
        <f t="shared" si="0"/>
        <v>43753</v>
      </c>
      <c r="BD8" s="18">
        <f t="shared" si="0"/>
        <v>43754</v>
      </c>
      <c r="BE8" s="18">
        <f t="shared" si="0"/>
        <v>43755</v>
      </c>
      <c r="BF8" s="18">
        <f t="shared" si="0"/>
        <v>43756</v>
      </c>
      <c r="BG8" s="18">
        <f t="shared" si="0"/>
        <v>43757</v>
      </c>
      <c r="BH8" s="18">
        <f t="shared" si="0"/>
        <v>43758</v>
      </c>
      <c r="BI8" s="18">
        <f t="shared" si="0"/>
        <v>43759</v>
      </c>
      <c r="BJ8" s="18">
        <f t="shared" si="0"/>
        <v>43760</v>
      </c>
      <c r="BK8" s="18">
        <f t="shared" si="0"/>
        <v>43761</v>
      </c>
      <c r="BL8" s="18">
        <f t="shared" si="0"/>
        <v>43762</v>
      </c>
      <c r="BM8" s="18">
        <f t="shared" si="0"/>
        <v>43763</v>
      </c>
      <c r="BN8" s="18">
        <f t="shared" si="0"/>
        <v>43764</v>
      </c>
      <c r="BO8" s="18">
        <f t="shared" si="0"/>
        <v>43765</v>
      </c>
      <c r="BP8" s="18">
        <f t="shared" si="0"/>
        <v>43766</v>
      </c>
      <c r="BQ8" s="18">
        <f t="shared" si="0"/>
        <v>43767</v>
      </c>
      <c r="BR8" s="18">
        <f t="shared" si="0"/>
        <v>43768</v>
      </c>
      <c r="BS8" s="18">
        <f t="shared" si="0"/>
        <v>43769</v>
      </c>
      <c r="BT8" s="18">
        <f t="shared" si="0"/>
        <v>43770</v>
      </c>
      <c r="BU8" s="18">
        <f t="shared" si="0"/>
        <v>43771</v>
      </c>
      <c r="BV8" s="18">
        <f t="shared" si="0"/>
        <v>43772</v>
      </c>
      <c r="BW8" s="18">
        <f t="shared" si="0"/>
        <v>43773</v>
      </c>
      <c r="BX8" s="18">
        <f t="shared" si="0"/>
        <v>43774</v>
      </c>
      <c r="BY8" s="18">
        <f aca="true" t="shared" si="1" ref="BY8:EJ8">BX8+1</f>
        <v>43775</v>
      </c>
      <c r="BZ8" s="18">
        <f t="shared" si="1"/>
        <v>43776</v>
      </c>
      <c r="CA8" s="18">
        <f t="shared" si="1"/>
        <v>43777</v>
      </c>
      <c r="CB8" s="18">
        <f t="shared" si="1"/>
        <v>43778</v>
      </c>
      <c r="CC8" s="18">
        <f t="shared" si="1"/>
        <v>43779</v>
      </c>
      <c r="CD8" s="18">
        <f t="shared" si="1"/>
        <v>43780</v>
      </c>
      <c r="CE8" s="18">
        <f t="shared" si="1"/>
        <v>43781</v>
      </c>
      <c r="CF8" s="18">
        <f t="shared" si="1"/>
        <v>43782</v>
      </c>
      <c r="CG8" s="18">
        <f t="shared" si="1"/>
        <v>43783</v>
      </c>
      <c r="CH8" s="18">
        <f t="shared" si="1"/>
        <v>43784</v>
      </c>
      <c r="CI8" s="18">
        <f t="shared" si="1"/>
        <v>43785</v>
      </c>
      <c r="CJ8" s="18">
        <f t="shared" si="1"/>
        <v>43786</v>
      </c>
      <c r="CK8" s="18">
        <f t="shared" si="1"/>
        <v>43787</v>
      </c>
      <c r="CL8" s="18">
        <f t="shared" si="1"/>
        <v>43788</v>
      </c>
      <c r="CM8" s="18">
        <f t="shared" si="1"/>
        <v>43789</v>
      </c>
      <c r="CN8" s="18">
        <f t="shared" si="1"/>
        <v>43790</v>
      </c>
      <c r="CO8" s="18">
        <f t="shared" si="1"/>
        <v>43791</v>
      </c>
      <c r="CP8" s="18">
        <f t="shared" si="1"/>
        <v>43792</v>
      </c>
      <c r="CQ8" s="18">
        <f t="shared" si="1"/>
        <v>43793</v>
      </c>
      <c r="CR8" s="18">
        <f t="shared" si="1"/>
        <v>43794</v>
      </c>
      <c r="CS8" s="18">
        <f t="shared" si="1"/>
        <v>43795</v>
      </c>
      <c r="CT8" s="18">
        <f t="shared" si="1"/>
        <v>43796</v>
      </c>
      <c r="CU8" s="18">
        <f t="shared" si="1"/>
        <v>43797</v>
      </c>
      <c r="CV8" s="18">
        <f t="shared" si="1"/>
        <v>43798</v>
      </c>
      <c r="CW8" s="18">
        <f t="shared" si="1"/>
        <v>43799</v>
      </c>
      <c r="CX8" s="18">
        <f t="shared" si="1"/>
        <v>43800</v>
      </c>
      <c r="CY8" s="18">
        <f t="shared" si="1"/>
        <v>43801</v>
      </c>
      <c r="CZ8" s="18">
        <f t="shared" si="1"/>
        <v>43802</v>
      </c>
      <c r="DA8" s="18">
        <f t="shared" si="1"/>
        <v>43803</v>
      </c>
      <c r="DB8" s="18">
        <f t="shared" si="1"/>
        <v>43804</v>
      </c>
      <c r="DC8" s="18">
        <f t="shared" si="1"/>
        <v>43805</v>
      </c>
      <c r="DD8" s="18">
        <f t="shared" si="1"/>
        <v>43806</v>
      </c>
      <c r="DE8" s="18">
        <f t="shared" si="1"/>
        <v>43807</v>
      </c>
      <c r="DF8" s="18">
        <f t="shared" si="1"/>
        <v>43808</v>
      </c>
      <c r="DG8" s="18">
        <f t="shared" si="1"/>
        <v>43809</v>
      </c>
      <c r="DH8" s="18">
        <f t="shared" si="1"/>
        <v>43810</v>
      </c>
      <c r="DI8" s="18">
        <f t="shared" si="1"/>
        <v>43811</v>
      </c>
      <c r="DJ8" s="18">
        <f t="shared" si="1"/>
        <v>43812</v>
      </c>
      <c r="DK8" s="18">
        <f t="shared" si="1"/>
        <v>43813</v>
      </c>
      <c r="DL8" s="18">
        <f t="shared" si="1"/>
        <v>43814</v>
      </c>
      <c r="DM8" s="18">
        <f t="shared" si="1"/>
        <v>43815</v>
      </c>
      <c r="DN8" s="18">
        <f t="shared" si="1"/>
        <v>43816</v>
      </c>
      <c r="DO8" s="18">
        <f t="shared" si="1"/>
        <v>43817</v>
      </c>
      <c r="DP8" s="18">
        <f t="shared" si="1"/>
        <v>43818</v>
      </c>
      <c r="DQ8" s="18">
        <f t="shared" si="1"/>
        <v>43819</v>
      </c>
      <c r="DR8" s="18">
        <f t="shared" si="1"/>
        <v>43820</v>
      </c>
      <c r="DS8" s="18">
        <f t="shared" si="1"/>
        <v>43821</v>
      </c>
      <c r="DT8" s="18">
        <f t="shared" si="1"/>
        <v>43822</v>
      </c>
      <c r="DU8" s="18">
        <f t="shared" si="1"/>
        <v>43823</v>
      </c>
      <c r="DV8" s="18">
        <f t="shared" si="1"/>
        <v>43824</v>
      </c>
      <c r="DW8" s="18">
        <f t="shared" si="1"/>
        <v>43825</v>
      </c>
      <c r="DX8" s="18">
        <f t="shared" si="1"/>
        <v>43826</v>
      </c>
      <c r="DY8" s="18">
        <f t="shared" si="1"/>
        <v>43827</v>
      </c>
      <c r="DZ8" s="18">
        <f t="shared" si="1"/>
        <v>43828</v>
      </c>
      <c r="EA8" s="18">
        <f t="shared" si="1"/>
        <v>43829</v>
      </c>
      <c r="EB8" s="18">
        <f t="shared" si="1"/>
        <v>43830</v>
      </c>
      <c r="EC8" s="18">
        <f t="shared" si="1"/>
        <v>43831</v>
      </c>
      <c r="ED8" s="18">
        <f t="shared" si="1"/>
        <v>43832</v>
      </c>
      <c r="EE8" s="18">
        <f t="shared" si="1"/>
        <v>43833</v>
      </c>
      <c r="EF8" s="18">
        <f t="shared" si="1"/>
        <v>43834</v>
      </c>
      <c r="EG8" s="18">
        <f t="shared" si="1"/>
        <v>43835</v>
      </c>
      <c r="EH8" s="18">
        <f t="shared" si="1"/>
        <v>43836</v>
      </c>
      <c r="EI8" s="18">
        <f t="shared" si="1"/>
        <v>43837</v>
      </c>
      <c r="EJ8" s="18">
        <f t="shared" si="1"/>
        <v>43838</v>
      </c>
      <c r="EK8" s="18">
        <f aca="true" t="shared" si="2" ref="EK8:GV8">EJ8+1</f>
        <v>43839</v>
      </c>
      <c r="EL8" s="18">
        <f t="shared" si="2"/>
        <v>43840</v>
      </c>
      <c r="EM8" s="18">
        <f t="shared" si="2"/>
        <v>43841</v>
      </c>
      <c r="EN8" s="18">
        <f t="shared" si="2"/>
        <v>43842</v>
      </c>
      <c r="EO8" s="18">
        <f t="shared" si="2"/>
        <v>43843</v>
      </c>
      <c r="EP8" s="18">
        <f t="shared" si="2"/>
        <v>43844</v>
      </c>
      <c r="EQ8" s="18">
        <f t="shared" si="2"/>
        <v>43845</v>
      </c>
      <c r="ER8" s="18">
        <f t="shared" si="2"/>
        <v>43846</v>
      </c>
      <c r="ES8" s="18">
        <f t="shared" si="2"/>
        <v>43847</v>
      </c>
      <c r="ET8" s="18">
        <f t="shared" si="2"/>
        <v>43848</v>
      </c>
      <c r="EU8" s="18">
        <f t="shared" si="2"/>
        <v>43849</v>
      </c>
      <c r="EV8" s="18">
        <f t="shared" si="2"/>
        <v>43850</v>
      </c>
      <c r="EW8" s="18">
        <f t="shared" si="2"/>
        <v>43851</v>
      </c>
      <c r="EX8" s="18">
        <f t="shared" si="2"/>
        <v>43852</v>
      </c>
      <c r="EY8" s="18">
        <f t="shared" si="2"/>
        <v>43853</v>
      </c>
      <c r="EZ8" s="18">
        <f t="shared" si="2"/>
        <v>43854</v>
      </c>
      <c r="FA8" s="18">
        <f t="shared" si="2"/>
        <v>43855</v>
      </c>
      <c r="FB8" s="18">
        <f t="shared" si="2"/>
        <v>43856</v>
      </c>
      <c r="FC8" s="18">
        <f t="shared" si="2"/>
        <v>43857</v>
      </c>
      <c r="FD8" s="18">
        <f t="shared" si="2"/>
        <v>43858</v>
      </c>
      <c r="FE8" s="18">
        <f t="shared" si="2"/>
        <v>43859</v>
      </c>
      <c r="FF8" s="18">
        <f t="shared" si="2"/>
        <v>43860</v>
      </c>
      <c r="FG8" s="18">
        <f t="shared" si="2"/>
        <v>43861</v>
      </c>
      <c r="FH8" s="18">
        <f t="shared" si="2"/>
        <v>43862</v>
      </c>
      <c r="FI8" s="18">
        <f t="shared" si="2"/>
        <v>43863</v>
      </c>
      <c r="FJ8" s="18">
        <f t="shared" si="2"/>
        <v>43864</v>
      </c>
      <c r="FK8" s="18">
        <f t="shared" si="2"/>
        <v>43865</v>
      </c>
      <c r="FL8" s="18">
        <f t="shared" si="2"/>
        <v>43866</v>
      </c>
      <c r="FM8" s="18">
        <f t="shared" si="2"/>
        <v>43867</v>
      </c>
      <c r="FN8" s="18">
        <f t="shared" si="2"/>
        <v>43868</v>
      </c>
      <c r="FO8" s="18">
        <f t="shared" si="2"/>
        <v>43869</v>
      </c>
      <c r="FP8" s="18">
        <f t="shared" si="2"/>
        <v>43870</v>
      </c>
      <c r="FQ8" s="18">
        <f t="shared" si="2"/>
        <v>43871</v>
      </c>
      <c r="FR8" s="18">
        <f t="shared" si="2"/>
        <v>43872</v>
      </c>
      <c r="FS8" s="18">
        <f t="shared" si="2"/>
        <v>43873</v>
      </c>
      <c r="FT8" s="18">
        <f t="shared" si="2"/>
        <v>43874</v>
      </c>
      <c r="FU8" s="18">
        <f t="shared" si="2"/>
        <v>43875</v>
      </c>
      <c r="FV8" s="18">
        <f t="shared" si="2"/>
        <v>43876</v>
      </c>
      <c r="FW8" s="18">
        <f t="shared" si="2"/>
        <v>43877</v>
      </c>
      <c r="FX8" s="18">
        <f t="shared" si="2"/>
        <v>43878</v>
      </c>
      <c r="FY8" s="18">
        <f t="shared" si="2"/>
        <v>43879</v>
      </c>
      <c r="FZ8" s="18">
        <f t="shared" si="2"/>
        <v>43880</v>
      </c>
      <c r="GA8" s="18">
        <f t="shared" si="2"/>
        <v>43881</v>
      </c>
      <c r="GB8" s="18">
        <f t="shared" si="2"/>
        <v>43882</v>
      </c>
      <c r="GC8" s="18">
        <f t="shared" si="2"/>
        <v>43883</v>
      </c>
      <c r="GD8" s="18">
        <f t="shared" si="2"/>
        <v>43884</v>
      </c>
      <c r="GE8" s="18">
        <f t="shared" si="2"/>
        <v>43885</v>
      </c>
      <c r="GF8" s="18">
        <f t="shared" si="2"/>
        <v>43886</v>
      </c>
      <c r="GG8" s="18">
        <f t="shared" si="2"/>
        <v>43887</v>
      </c>
      <c r="GH8" s="18">
        <f t="shared" si="2"/>
        <v>43888</v>
      </c>
      <c r="GI8" s="18">
        <f t="shared" si="2"/>
        <v>43889</v>
      </c>
      <c r="GJ8" s="18">
        <f t="shared" si="2"/>
        <v>43890</v>
      </c>
      <c r="GK8" s="18">
        <f t="shared" si="2"/>
        <v>43891</v>
      </c>
      <c r="GL8" s="18">
        <f t="shared" si="2"/>
        <v>43892</v>
      </c>
      <c r="GM8" s="18">
        <f t="shared" si="2"/>
        <v>43893</v>
      </c>
      <c r="GN8" s="18">
        <f t="shared" si="2"/>
        <v>43894</v>
      </c>
      <c r="GO8" s="18">
        <f t="shared" si="2"/>
        <v>43895</v>
      </c>
      <c r="GP8" s="18">
        <f t="shared" si="2"/>
        <v>43896</v>
      </c>
      <c r="GQ8" s="18">
        <f t="shared" si="2"/>
        <v>43897</v>
      </c>
      <c r="GR8" s="18">
        <f t="shared" si="2"/>
        <v>43898</v>
      </c>
      <c r="GS8" s="18">
        <f t="shared" si="2"/>
        <v>43899</v>
      </c>
      <c r="GT8" s="18">
        <f t="shared" si="2"/>
        <v>43900</v>
      </c>
      <c r="GU8" s="18">
        <f t="shared" si="2"/>
        <v>43901</v>
      </c>
      <c r="GV8" s="18">
        <f t="shared" si="2"/>
        <v>43902</v>
      </c>
      <c r="GW8" s="18">
        <f aca="true" t="shared" si="3" ref="GW8:IO8">GV8+1</f>
        <v>43903</v>
      </c>
      <c r="GX8" s="18">
        <f t="shared" si="3"/>
        <v>43904</v>
      </c>
      <c r="GY8" s="18">
        <f t="shared" si="3"/>
        <v>43905</v>
      </c>
      <c r="GZ8" s="18">
        <f t="shared" si="3"/>
        <v>43906</v>
      </c>
      <c r="HA8" s="18">
        <f t="shared" si="3"/>
        <v>43907</v>
      </c>
      <c r="HB8" s="18">
        <f t="shared" si="3"/>
        <v>43908</v>
      </c>
      <c r="HC8" s="18">
        <f t="shared" si="3"/>
        <v>43909</v>
      </c>
      <c r="HD8" s="18">
        <f t="shared" si="3"/>
        <v>43910</v>
      </c>
      <c r="HE8" s="18">
        <f t="shared" si="3"/>
        <v>43911</v>
      </c>
      <c r="HF8" s="18">
        <f t="shared" si="3"/>
        <v>43912</v>
      </c>
      <c r="HG8" s="18">
        <f t="shared" si="3"/>
        <v>43913</v>
      </c>
      <c r="HH8" s="18">
        <f t="shared" si="3"/>
        <v>43914</v>
      </c>
      <c r="HI8" s="18">
        <f t="shared" si="3"/>
        <v>43915</v>
      </c>
      <c r="HJ8" s="18">
        <f t="shared" si="3"/>
        <v>43916</v>
      </c>
      <c r="HK8" s="18">
        <f t="shared" si="3"/>
        <v>43917</v>
      </c>
      <c r="HL8" s="18">
        <f t="shared" si="3"/>
        <v>43918</v>
      </c>
      <c r="HM8" s="18">
        <f t="shared" si="3"/>
        <v>43919</v>
      </c>
      <c r="HN8" s="18">
        <f t="shared" si="3"/>
        <v>43920</v>
      </c>
      <c r="HO8" s="18">
        <f t="shared" si="3"/>
        <v>43921</v>
      </c>
      <c r="HP8" s="18">
        <f t="shared" si="3"/>
        <v>43922</v>
      </c>
      <c r="HQ8" s="18">
        <f t="shared" si="3"/>
        <v>43923</v>
      </c>
      <c r="HR8" s="18">
        <f t="shared" si="3"/>
        <v>43924</v>
      </c>
      <c r="HS8" s="18">
        <f t="shared" si="3"/>
        <v>43925</v>
      </c>
      <c r="HT8" s="18">
        <f t="shared" si="3"/>
        <v>43926</v>
      </c>
      <c r="HU8" s="18">
        <f t="shared" si="3"/>
        <v>43927</v>
      </c>
      <c r="HV8" s="18">
        <f t="shared" si="3"/>
        <v>43928</v>
      </c>
      <c r="HW8" s="18">
        <f t="shared" si="3"/>
        <v>43929</v>
      </c>
      <c r="HX8" s="18">
        <f t="shared" si="3"/>
        <v>43930</v>
      </c>
      <c r="HY8" s="18">
        <f t="shared" si="3"/>
        <v>43931</v>
      </c>
      <c r="HZ8" s="18">
        <f t="shared" si="3"/>
        <v>43932</v>
      </c>
      <c r="IA8" s="18">
        <f t="shared" si="3"/>
        <v>43933</v>
      </c>
      <c r="IB8" s="18">
        <f t="shared" si="3"/>
        <v>43934</v>
      </c>
      <c r="IC8" s="18">
        <f t="shared" si="3"/>
        <v>43935</v>
      </c>
      <c r="ID8" s="18">
        <f t="shared" si="3"/>
        <v>43936</v>
      </c>
      <c r="IE8" s="18">
        <f t="shared" si="3"/>
        <v>43937</v>
      </c>
      <c r="IF8" s="18">
        <f t="shared" si="3"/>
        <v>43938</v>
      </c>
      <c r="IG8" s="18">
        <f t="shared" si="3"/>
        <v>43939</v>
      </c>
      <c r="IH8" s="18">
        <f t="shared" si="3"/>
        <v>43940</v>
      </c>
      <c r="II8" s="18">
        <f t="shared" si="3"/>
        <v>43941</v>
      </c>
      <c r="IJ8" s="18">
        <f t="shared" si="3"/>
        <v>43942</v>
      </c>
      <c r="IK8" s="18">
        <f t="shared" si="3"/>
        <v>43943</v>
      </c>
      <c r="IL8" s="18">
        <f t="shared" si="3"/>
        <v>43944</v>
      </c>
      <c r="IM8" s="18">
        <f t="shared" si="3"/>
        <v>43945</v>
      </c>
      <c r="IN8" s="18">
        <f t="shared" si="3"/>
        <v>43946</v>
      </c>
      <c r="IO8" s="18">
        <f t="shared" si="3"/>
        <v>43947</v>
      </c>
      <c r="IP8" s="19"/>
      <c r="IQ8" s="7"/>
      <c r="IR8" s="7"/>
      <c r="IS8" s="7"/>
      <c r="IT8" s="7"/>
      <c r="IU8" s="7"/>
      <c r="IV8" s="7"/>
    </row>
    <row r="9" spans="1:249" s="28" customFormat="1" ht="76.5" customHeight="1">
      <c r="A9" s="21" t="s">
        <v>9</v>
      </c>
      <c r="B9" s="22" t="s">
        <v>10</v>
      </c>
      <c r="C9" s="23" t="s">
        <v>11</v>
      </c>
      <c r="D9" s="24" t="s">
        <v>12</v>
      </c>
      <c r="E9" s="24" t="s">
        <v>13</v>
      </c>
      <c r="F9" s="25" t="s">
        <v>14</v>
      </c>
      <c r="G9" s="26" t="s">
        <v>15</v>
      </c>
      <c r="H9" s="25" t="s">
        <v>16</v>
      </c>
      <c r="I9" s="26" t="s">
        <v>17</v>
      </c>
      <c r="J9" s="26" t="s">
        <v>18</v>
      </c>
      <c r="K9" s="27"/>
      <c r="L9" s="72">
        <f>L8</f>
        <v>43710</v>
      </c>
      <c r="M9" s="73"/>
      <c r="N9" s="73"/>
      <c r="O9" s="73"/>
      <c r="P9" s="73"/>
      <c r="Q9" s="73"/>
      <c r="R9" s="74"/>
      <c r="S9" s="72">
        <f>S8</f>
        <v>43717</v>
      </c>
      <c r="T9" s="73"/>
      <c r="U9" s="73"/>
      <c r="V9" s="73"/>
      <c r="W9" s="73"/>
      <c r="X9" s="73"/>
      <c r="Y9" s="74"/>
      <c r="Z9" s="72">
        <f>Z8</f>
        <v>43724</v>
      </c>
      <c r="AA9" s="73"/>
      <c r="AB9" s="73"/>
      <c r="AC9" s="73"/>
      <c r="AD9" s="73"/>
      <c r="AE9" s="73"/>
      <c r="AF9" s="74"/>
      <c r="AG9" s="72">
        <f>AG8</f>
        <v>43731</v>
      </c>
      <c r="AH9" s="73"/>
      <c r="AI9" s="73"/>
      <c r="AJ9" s="73"/>
      <c r="AK9" s="73"/>
      <c r="AL9" s="73"/>
      <c r="AM9" s="74"/>
      <c r="AN9" s="72">
        <f>AN8</f>
        <v>43738</v>
      </c>
      <c r="AO9" s="73"/>
      <c r="AP9" s="73"/>
      <c r="AQ9" s="73"/>
      <c r="AR9" s="73"/>
      <c r="AS9" s="73"/>
      <c r="AT9" s="74"/>
      <c r="AU9" s="72">
        <f>AU8</f>
        <v>43745</v>
      </c>
      <c r="AV9" s="73"/>
      <c r="AW9" s="73"/>
      <c r="AX9" s="73"/>
      <c r="AY9" s="73"/>
      <c r="AZ9" s="73"/>
      <c r="BA9" s="74"/>
      <c r="BB9" s="72">
        <f>BB8</f>
        <v>43752</v>
      </c>
      <c r="BC9" s="73"/>
      <c r="BD9" s="73"/>
      <c r="BE9" s="73"/>
      <c r="BF9" s="73"/>
      <c r="BG9" s="73"/>
      <c r="BH9" s="74"/>
      <c r="BI9" s="72">
        <f>BI8</f>
        <v>43759</v>
      </c>
      <c r="BJ9" s="73"/>
      <c r="BK9" s="73"/>
      <c r="BL9" s="73"/>
      <c r="BM9" s="73"/>
      <c r="BN9" s="73"/>
      <c r="BO9" s="74"/>
      <c r="BP9" s="72">
        <f>BP8</f>
        <v>43766</v>
      </c>
      <c r="BQ9" s="73"/>
      <c r="BR9" s="73"/>
      <c r="BS9" s="73"/>
      <c r="BT9" s="73"/>
      <c r="BU9" s="73"/>
      <c r="BV9" s="74"/>
      <c r="BW9" s="72">
        <f>BW8</f>
        <v>43773</v>
      </c>
      <c r="BX9" s="73"/>
      <c r="BY9" s="73"/>
      <c r="BZ9" s="73"/>
      <c r="CA9" s="73"/>
      <c r="CB9" s="73"/>
      <c r="CC9" s="74"/>
      <c r="CD9" s="72">
        <f>CD8</f>
        <v>43780</v>
      </c>
      <c r="CE9" s="73"/>
      <c r="CF9" s="73"/>
      <c r="CG9" s="73"/>
      <c r="CH9" s="73"/>
      <c r="CI9" s="73"/>
      <c r="CJ9" s="74"/>
      <c r="CK9" s="72">
        <f>CK8</f>
        <v>43787</v>
      </c>
      <c r="CL9" s="73"/>
      <c r="CM9" s="73"/>
      <c r="CN9" s="73"/>
      <c r="CO9" s="73"/>
      <c r="CP9" s="73"/>
      <c r="CQ9" s="74"/>
      <c r="CR9" s="72">
        <f>CR8</f>
        <v>43794</v>
      </c>
      <c r="CS9" s="73"/>
      <c r="CT9" s="73"/>
      <c r="CU9" s="73"/>
      <c r="CV9" s="73"/>
      <c r="CW9" s="73"/>
      <c r="CX9" s="74"/>
      <c r="CY9" s="72">
        <f>CY8</f>
        <v>43801</v>
      </c>
      <c r="CZ9" s="73"/>
      <c r="DA9" s="73"/>
      <c r="DB9" s="73"/>
      <c r="DC9" s="73"/>
      <c r="DD9" s="73"/>
      <c r="DE9" s="74"/>
      <c r="DF9" s="72">
        <f>DF8</f>
        <v>43808</v>
      </c>
      <c r="DG9" s="73"/>
      <c r="DH9" s="73"/>
      <c r="DI9" s="73"/>
      <c r="DJ9" s="73"/>
      <c r="DK9" s="73"/>
      <c r="DL9" s="74"/>
      <c r="DM9" s="72">
        <f>DM8</f>
        <v>43815</v>
      </c>
      <c r="DN9" s="73"/>
      <c r="DO9" s="73"/>
      <c r="DP9" s="73"/>
      <c r="DQ9" s="73"/>
      <c r="DR9" s="73"/>
      <c r="DS9" s="74"/>
      <c r="DT9" s="72">
        <f>DT8</f>
        <v>43822</v>
      </c>
      <c r="DU9" s="73"/>
      <c r="DV9" s="73"/>
      <c r="DW9" s="73"/>
      <c r="DX9" s="73"/>
      <c r="DY9" s="73"/>
      <c r="DZ9" s="74"/>
      <c r="EA9" s="72">
        <f>EA8</f>
        <v>43829</v>
      </c>
      <c r="EB9" s="73"/>
      <c r="EC9" s="73"/>
      <c r="ED9" s="73"/>
      <c r="EE9" s="73"/>
      <c r="EF9" s="73"/>
      <c r="EG9" s="74"/>
      <c r="EH9" s="72">
        <f>EH8</f>
        <v>43836</v>
      </c>
      <c r="EI9" s="73"/>
      <c r="EJ9" s="73"/>
      <c r="EK9" s="73"/>
      <c r="EL9" s="73"/>
      <c r="EM9" s="73"/>
      <c r="EN9" s="74"/>
      <c r="EO9" s="72">
        <f>EO8</f>
        <v>43843</v>
      </c>
      <c r="EP9" s="73"/>
      <c r="EQ9" s="73"/>
      <c r="ER9" s="73"/>
      <c r="ES9" s="73"/>
      <c r="ET9" s="73"/>
      <c r="EU9" s="74"/>
      <c r="EV9" s="72">
        <f>EV8</f>
        <v>43850</v>
      </c>
      <c r="EW9" s="73"/>
      <c r="EX9" s="73"/>
      <c r="EY9" s="73"/>
      <c r="EZ9" s="73"/>
      <c r="FA9" s="73"/>
      <c r="FB9" s="74"/>
      <c r="FC9" s="72">
        <f>FC8</f>
        <v>43857</v>
      </c>
      <c r="FD9" s="73"/>
      <c r="FE9" s="73"/>
      <c r="FF9" s="73"/>
      <c r="FG9" s="73"/>
      <c r="FH9" s="73"/>
      <c r="FI9" s="74"/>
      <c r="FJ9" s="72">
        <f>FJ8</f>
        <v>43864</v>
      </c>
      <c r="FK9" s="73"/>
      <c r="FL9" s="73"/>
      <c r="FM9" s="73"/>
      <c r="FN9" s="73"/>
      <c r="FO9" s="73"/>
      <c r="FP9" s="74"/>
      <c r="FQ9" s="72">
        <f>FQ8</f>
        <v>43871</v>
      </c>
      <c r="FR9" s="73"/>
      <c r="FS9" s="73"/>
      <c r="FT9" s="73"/>
      <c r="FU9" s="73"/>
      <c r="FV9" s="73"/>
      <c r="FW9" s="74"/>
      <c r="FX9" s="72">
        <f>FX8</f>
        <v>43878</v>
      </c>
      <c r="FY9" s="73"/>
      <c r="FZ9" s="73"/>
      <c r="GA9" s="73"/>
      <c r="GB9" s="73"/>
      <c r="GC9" s="73"/>
      <c r="GD9" s="74"/>
      <c r="GE9" s="72">
        <f>GE8</f>
        <v>43885</v>
      </c>
      <c r="GF9" s="73"/>
      <c r="GG9" s="73"/>
      <c r="GH9" s="73"/>
      <c r="GI9" s="73"/>
      <c r="GJ9" s="73"/>
      <c r="GK9" s="74"/>
      <c r="GL9" s="72">
        <f>GL8</f>
        <v>43892</v>
      </c>
      <c r="GM9" s="73"/>
      <c r="GN9" s="73"/>
      <c r="GO9" s="73"/>
      <c r="GP9" s="73"/>
      <c r="GQ9" s="73"/>
      <c r="GR9" s="74"/>
      <c r="GS9" s="72">
        <f>GS8</f>
        <v>43899</v>
      </c>
      <c r="GT9" s="73"/>
      <c r="GU9" s="73"/>
      <c r="GV9" s="73"/>
      <c r="GW9" s="73"/>
      <c r="GX9" s="73"/>
      <c r="GY9" s="74"/>
      <c r="GZ9" s="72">
        <f>GZ8</f>
        <v>43906</v>
      </c>
      <c r="HA9" s="73"/>
      <c r="HB9" s="73"/>
      <c r="HC9" s="73"/>
      <c r="HD9" s="73"/>
      <c r="HE9" s="73"/>
      <c r="HF9" s="74"/>
      <c r="HG9" s="72">
        <f>HG8</f>
        <v>43913</v>
      </c>
      <c r="HH9" s="73"/>
      <c r="HI9" s="73"/>
      <c r="HJ9" s="73"/>
      <c r="HK9" s="73"/>
      <c r="HL9" s="73"/>
      <c r="HM9" s="74"/>
      <c r="HN9" s="72">
        <f>HN8</f>
        <v>43920</v>
      </c>
      <c r="HO9" s="73"/>
      <c r="HP9" s="73"/>
      <c r="HQ9" s="73"/>
      <c r="HR9" s="73"/>
      <c r="HS9" s="73"/>
      <c r="HT9" s="74"/>
      <c r="HU9" s="72">
        <f>HU8</f>
        <v>43927</v>
      </c>
      <c r="HV9" s="73"/>
      <c r="HW9" s="73"/>
      <c r="HX9" s="73"/>
      <c r="HY9" s="73"/>
      <c r="HZ9" s="73"/>
      <c r="IA9" s="74"/>
      <c r="IB9" s="72">
        <f>IB8</f>
        <v>43934</v>
      </c>
      <c r="IC9" s="73"/>
      <c r="ID9" s="73"/>
      <c r="IE9" s="73"/>
      <c r="IF9" s="73"/>
      <c r="IG9" s="73"/>
      <c r="IH9" s="74"/>
      <c r="II9" s="72">
        <f>II8</f>
        <v>43941</v>
      </c>
      <c r="IJ9" s="73"/>
      <c r="IK9" s="73"/>
      <c r="IL9" s="73"/>
      <c r="IM9" s="73"/>
      <c r="IN9" s="73"/>
      <c r="IO9" s="74"/>
    </row>
    <row r="10" spans="1:256" s="39" customFormat="1" ht="12.75" customHeight="1">
      <c r="A10" s="29">
        <f ca="1">IF(ISERROR(VALUE(SUBSTITUTE(OFFSET(A10,-1,0,1,1),".",""))),1,IF(ISERROR(FIND("`",SUBSTITUTE(OFFSET(A10,-1,0,1,1),".","`",1))),VALUE(OFFSET(A10,-1,0,1,1))+1,VALUE(LEFT(OFFSET(A10,-1,0,1,1),FIND("`",SUBSTITUTE(OFFSET(A10,-1,0,1,1),".","`",1))-1))+1))</f>
        <v>1</v>
      </c>
      <c r="B10" s="30" t="s">
        <v>23</v>
      </c>
      <c r="C10" s="31" t="s">
        <v>19</v>
      </c>
      <c r="D10" s="32">
        <f>MIN(D11:D12)</f>
        <v>43714</v>
      </c>
      <c r="E10" s="33">
        <v>43723</v>
      </c>
      <c r="F10" s="70">
        <v>1</v>
      </c>
      <c r="G10" s="34">
        <f>SUMPRODUCT(F11:F12,G11:G12)/SUM(F11:F12)</f>
        <v>1</v>
      </c>
      <c r="H10" s="35">
        <f>NETWORKDAYS(D10,E10)</f>
        <v>6</v>
      </c>
      <c r="I10" s="36">
        <f>ROUNDDOWN(G10*F10,0)</f>
        <v>1</v>
      </c>
      <c r="J10" s="35">
        <f>F10-I10</f>
        <v>0</v>
      </c>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8"/>
      <c r="IQ10" s="38"/>
      <c r="IR10" s="38"/>
      <c r="IS10" s="38"/>
      <c r="IT10" s="38"/>
      <c r="IU10" s="38"/>
      <c r="IV10" s="38"/>
    </row>
    <row r="11" spans="1:256" s="50" customFormat="1" ht="12.75">
      <c r="A11" s="40" t="str">
        <f ca="1">IF(ISERROR(VALUE(SUBSTITUTE(OFFSET(A11,-1,0,1,1),".",""))),"0.1",IF(ISERROR(FIND("`",SUBSTITUTE(OFFSET(A11,-1,0,1,1),".","`",1))),OFFSET(A11,-1,0,1,1)&amp;".1",LEFT(OFFSET(A11,-1,0,1,1),FIND("`",SUBSTITUTE(OFFSET(A11,-1,0,1,1),".","`",1)))&amp;IF(ISERROR(FIND("`",SUBSTITUTE(OFFSET(A11,-1,0,1,1),".","`",2))),VALUE(RIGHT(OFFSET(A11,-1,0,1,1),LEN(OFFSET(A11,-1,0,1,1))-FIND("`",SUBSTITUTE(OFFSET(A11,-1,0,1,1),".","`",1))))+1,VALUE(MID(OFFSET(A11,-1,0,1,1),FIND("`",SUBSTITUTE(OFFSET(A11,-1,0,1,1),".","`",1))+1,(FIND("`",SUBSTITUTE(OFFSET(A11,-1,0,1,1),".","`",2))-FIND("`",SUBSTITUTE(OFFSET(A11,-1,0,1,1),".","`",1))-1)))+1)))</f>
        <v>1.1</v>
      </c>
      <c r="B11" s="41" t="s">
        <v>24</v>
      </c>
      <c r="C11" s="42"/>
      <c r="D11" s="43">
        <v>43714</v>
      </c>
      <c r="E11" s="69">
        <f>D11+F11-1</f>
        <v>43714</v>
      </c>
      <c r="F11" s="45">
        <v>1</v>
      </c>
      <c r="G11" s="46">
        <v>1</v>
      </c>
      <c r="H11" s="71">
        <f>NETWORKDAYS(D11,E11)</f>
        <v>1</v>
      </c>
      <c r="I11" s="48">
        <f>ROUNDDOWN(G11*F11,0)</f>
        <v>1</v>
      </c>
      <c r="J11" s="47">
        <f>F11-I11</f>
        <v>0</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38"/>
      <c r="IQ11" s="38"/>
      <c r="IR11" s="38"/>
      <c r="IS11" s="38"/>
      <c r="IT11" s="38"/>
      <c r="IU11" s="38"/>
      <c r="IV11" s="38"/>
    </row>
    <row r="12" spans="1:256" s="50" customFormat="1" ht="12.75">
      <c r="A12" s="40" t="str">
        <f ca="1">IF(ISERROR(VALUE(SUBSTITUTE(OFFSET(A12,-1,0,1,1),".",""))),"0.1",IF(ISERROR(FIND("`",SUBSTITUTE(OFFSET(A12,-1,0,1,1),".","`",1))),OFFSET(A12,-1,0,1,1)&amp;".1",LEFT(OFFSET(A12,-1,0,1,1),FIND("`",SUBSTITUTE(OFFSET(A12,-1,0,1,1),".","`",1)))&amp;IF(ISERROR(FIND("`",SUBSTITUTE(OFFSET(A12,-1,0,1,1),".","`",2))),VALUE(RIGHT(OFFSET(A12,-1,0,1,1),LEN(OFFSET(A12,-1,0,1,1))-FIND("`",SUBSTITUTE(OFFSET(A12,-1,0,1,1),".","`",1))))+1,VALUE(MID(OFFSET(A12,-1,0,1,1),FIND("`",SUBSTITUTE(OFFSET(A12,-1,0,1,1),".","`",1))+1,(FIND("`",SUBSTITUTE(OFFSET(A12,-1,0,1,1),".","`",2))-FIND("`",SUBSTITUTE(OFFSET(A12,-1,0,1,1),".","`",1))-1)))+1)))</f>
        <v>1.2</v>
      </c>
      <c r="B12" s="41" t="s">
        <v>25</v>
      </c>
      <c r="C12" s="42"/>
      <c r="D12" s="43">
        <v>43723</v>
      </c>
      <c r="E12" s="69">
        <f>D12+F12-1</f>
        <v>43723</v>
      </c>
      <c r="F12" s="45">
        <v>1</v>
      </c>
      <c r="G12" s="46">
        <v>1</v>
      </c>
      <c r="H12" s="71">
        <f>NETWORKDAYS(D12,E12)</f>
        <v>0</v>
      </c>
      <c r="I12" s="48">
        <f aca="true" t="shared" si="4" ref="I12:I23">ROUNDDOWN(G12*F12,0)</f>
        <v>1</v>
      </c>
      <c r="J12" s="47">
        <f>F12-I12</f>
        <v>0</v>
      </c>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38"/>
      <c r="IQ12" s="38"/>
      <c r="IR12" s="38"/>
      <c r="IS12" s="38"/>
      <c r="IT12" s="38"/>
      <c r="IU12" s="38"/>
      <c r="IV12" s="38"/>
    </row>
    <row r="13" spans="1:256" s="50" customFormat="1" ht="12.75">
      <c r="A13" s="51">
        <f ca="1">IF(ISERROR(VALUE(SUBSTITUTE(OFFSET(A13,-1,0,1,1),".",""))),1,IF(ISERROR(FIND("`",SUBSTITUTE(OFFSET(A13,-1,0,1,1),".","`",1))),VALUE(OFFSET(A13,-1,0,1,1))+1,VALUE(LEFT(OFFSET(A13,-1,0,1,1),FIND("`",SUBSTITUTE(OFFSET(A13,-1,0,1,1),".","`",1))-1))+1))</f>
        <v>2</v>
      </c>
      <c r="B13" s="52" t="s">
        <v>29</v>
      </c>
      <c r="C13" s="53" t="s">
        <v>19</v>
      </c>
      <c r="D13" s="32">
        <f>MIN(D14:D15)</f>
        <v>43715</v>
      </c>
      <c r="E13" s="33">
        <v>43742</v>
      </c>
      <c r="F13" s="54">
        <v>28</v>
      </c>
      <c r="G13" s="55">
        <f>SUMPRODUCT(F14:F15,G14:G15)/SUM(F14:F15)</f>
        <v>1</v>
      </c>
      <c r="H13" s="56">
        <v>18</v>
      </c>
      <c r="I13" s="57">
        <f t="shared" si="4"/>
        <v>28</v>
      </c>
      <c r="J13" s="56">
        <v>22</v>
      </c>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38"/>
      <c r="IQ13" s="38"/>
      <c r="IR13" s="38"/>
      <c r="IS13" s="38"/>
      <c r="IT13" s="38"/>
      <c r="IU13" s="38"/>
      <c r="IV13" s="38"/>
    </row>
    <row r="14" spans="1:256" s="50" customFormat="1" ht="12.75">
      <c r="A14" s="40" t="str">
        <f ca="1">IF(ISERROR(VALUE(SUBSTITUTE(OFFSET(A14,-1,0,1,1),".",""))),"0.1",IF(ISERROR(FIND("`",SUBSTITUTE(OFFSET(A14,-1,0,1,1),".","`",1))),OFFSET(A14,-1,0,1,1)&amp;".1",LEFT(OFFSET(A14,-1,0,1,1),FIND("`",SUBSTITUTE(OFFSET(A14,-1,0,1,1),".","`",1)))&amp;IF(ISERROR(FIND("`",SUBSTITUTE(OFFSET(A14,-1,0,1,1),".","`",2))),VALUE(RIGHT(OFFSET(A14,-1,0,1,1),LEN(OFFSET(A14,-1,0,1,1))-FIND("`",SUBSTITUTE(OFFSET(A14,-1,0,1,1),".","`",1))))+1,VALUE(MID(OFFSET(A14,-1,0,1,1),FIND("`",SUBSTITUTE(OFFSET(A14,-1,0,1,1),".","`",1))+1,(FIND("`",SUBSTITUTE(OFFSET(A14,-1,0,1,1),".","`",2))-FIND("`",SUBSTITUTE(OFFSET(A14,-1,0,1,1),".","`",1))-1)))+1)))</f>
        <v>2.1</v>
      </c>
      <c r="B14" s="41" t="s">
        <v>26</v>
      </c>
      <c r="C14" s="42"/>
      <c r="D14" s="43">
        <v>43715</v>
      </c>
      <c r="E14" s="69">
        <f>D14+F14-1</f>
        <v>43742</v>
      </c>
      <c r="F14" s="45">
        <v>28</v>
      </c>
      <c r="G14" s="46">
        <v>1</v>
      </c>
      <c r="H14" s="71">
        <f>NETWORKDAYS(D14,E14)</f>
        <v>20</v>
      </c>
      <c r="I14" s="48">
        <f t="shared" si="4"/>
        <v>28</v>
      </c>
      <c r="J14" s="47">
        <f>F14-I14</f>
        <v>0</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38"/>
      <c r="IQ14" s="38"/>
      <c r="IR14" s="38"/>
      <c r="IS14" s="38"/>
      <c r="IT14" s="38"/>
      <c r="IU14" s="38"/>
      <c r="IV14" s="38"/>
    </row>
    <row r="15" spans="1:256" s="50" customFormat="1" ht="12.75">
      <c r="A15" s="40" t="str">
        <f ca="1">IF(ISERROR(VALUE(SUBSTITUTE(OFFSET(A15,-1,0,1,1),".",""))),"0.1",IF(ISERROR(FIND("`",SUBSTITUTE(OFFSET(A15,-1,0,1,1),".","`",1))),OFFSET(A15,-1,0,1,1)&amp;".1",LEFT(OFFSET(A15,-1,0,1,1),FIND("`",SUBSTITUTE(OFFSET(A15,-1,0,1,1),".","`",1)))&amp;IF(ISERROR(FIND("`",SUBSTITUTE(OFFSET(A15,-1,0,1,1),".","`",2))),VALUE(RIGHT(OFFSET(A15,-1,0,1,1),LEN(OFFSET(A15,-1,0,1,1))-FIND("`",SUBSTITUTE(OFFSET(A15,-1,0,1,1),".","`",1))))+1,VALUE(MID(OFFSET(A15,-1,0,1,1),FIND("`",SUBSTITUTE(OFFSET(A15,-1,0,1,1),".","`",1))+1,(FIND("`",SUBSTITUTE(OFFSET(A15,-1,0,1,1),".","`",2))-FIND("`",SUBSTITUTE(OFFSET(A15,-1,0,1,1),".","`",1))-1)))+1)))</f>
        <v>2.2</v>
      </c>
      <c r="B15" s="41" t="s">
        <v>27</v>
      </c>
      <c r="C15" s="42"/>
      <c r="D15" s="43">
        <v>43722</v>
      </c>
      <c r="E15" s="44">
        <f>D15+F15-1</f>
        <v>43742</v>
      </c>
      <c r="F15" s="45">
        <v>21</v>
      </c>
      <c r="G15" s="46">
        <v>1</v>
      </c>
      <c r="H15" s="71">
        <f>NETWORKDAYS(D15,E15)</f>
        <v>15</v>
      </c>
      <c r="I15" s="48">
        <f t="shared" si="4"/>
        <v>21</v>
      </c>
      <c r="J15" s="47">
        <f>F15-I15</f>
        <v>0</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38"/>
      <c r="IQ15" s="38"/>
      <c r="IR15" s="38"/>
      <c r="IS15" s="38"/>
      <c r="IT15" s="38"/>
      <c r="IU15" s="38"/>
      <c r="IV15" s="38"/>
    </row>
    <row r="16" spans="1:256" s="50" customFormat="1" ht="12.75">
      <c r="A16" s="51">
        <f ca="1">IF(ISERROR(VALUE(SUBSTITUTE(OFFSET(A16,-1,0,1,1),".",""))),1,IF(ISERROR(FIND("`",SUBSTITUTE(OFFSET(A16,-1,0,1,1),".","`",1))),VALUE(OFFSET(A16,-1,0,1,1))+1,VALUE(LEFT(OFFSET(A16,-1,0,1,1),FIND("`",SUBSTITUTE(OFFSET(A16,-1,0,1,1),".","`",1))-1))+1))</f>
        <v>3</v>
      </c>
      <c r="B16" s="52" t="s">
        <v>28</v>
      </c>
      <c r="C16" s="53" t="s">
        <v>19</v>
      </c>
      <c r="D16" s="32">
        <f>MIN(D17:D19)</f>
        <v>43743</v>
      </c>
      <c r="E16" s="33">
        <v>41557</v>
      </c>
      <c r="F16" s="54">
        <v>60</v>
      </c>
      <c r="G16" s="55">
        <f>SUMPRODUCT(F17:F19,G17:G19)/SUM(F17:F19)</f>
        <v>1</v>
      </c>
      <c r="H16" s="56">
        <v>18</v>
      </c>
      <c r="I16" s="57">
        <f t="shared" si="4"/>
        <v>60</v>
      </c>
      <c r="J16" s="56">
        <v>22</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38"/>
      <c r="IQ16" s="38"/>
      <c r="IR16" s="38"/>
      <c r="IS16" s="38"/>
      <c r="IT16" s="38"/>
      <c r="IU16" s="38"/>
      <c r="IV16" s="38"/>
    </row>
    <row r="17" spans="1:256" s="50" customFormat="1" ht="12.75">
      <c r="A17" s="40" t="str">
        <f ca="1">IF(ISERROR(VALUE(SUBSTITUTE(OFFSET(A17,-1,0,1,1),".",""))),"0.1",IF(ISERROR(FIND("`",SUBSTITUTE(OFFSET(A17,-1,0,1,1),".","`",1))),OFFSET(A17,-1,0,1,1)&amp;".1",LEFT(OFFSET(A17,-1,0,1,1),FIND("`",SUBSTITUTE(OFFSET(A17,-1,0,1,1),".","`",1)))&amp;IF(ISERROR(FIND("`",SUBSTITUTE(OFFSET(A17,-1,0,1,1),".","`",2))),VALUE(RIGHT(OFFSET(A17,-1,0,1,1),LEN(OFFSET(A17,-1,0,1,1))-FIND("`",SUBSTITUTE(OFFSET(A17,-1,0,1,1),".","`",1))))+1,VALUE(MID(OFFSET(A17,-1,0,1,1),FIND("`",SUBSTITUTE(OFFSET(A17,-1,0,1,1),".","`",1))+1,(FIND("`",SUBSTITUTE(OFFSET(A17,-1,0,1,1),".","`",2))-FIND("`",SUBSTITUTE(OFFSET(A17,-1,0,1,1),".","`",1))-1)))+1)))</f>
        <v>3.1</v>
      </c>
      <c r="B17" s="41" t="s">
        <v>22</v>
      </c>
      <c r="C17" s="42"/>
      <c r="D17" s="43">
        <v>43743</v>
      </c>
      <c r="E17" s="69">
        <f>D17+F17-1</f>
        <v>43792</v>
      </c>
      <c r="F17" s="45">
        <v>50</v>
      </c>
      <c r="G17" s="46">
        <v>1</v>
      </c>
      <c r="H17" s="71">
        <f aca="true" t="shared" si="5" ref="H17:H23">NETWORKDAYS(D17,E17)</f>
        <v>35</v>
      </c>
      <c r="I17" s="48">
        <f t="shared" si="4"/>
        <v>50</v>
      </c>
      <c r="J17" s="47">
        <f aca="true" t="shared" si="6" ref="J17:J23">F17-I17</f>
        <v>0</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38"/>
      <c r="IQ17" s="38"/>
      <c r="IR17" s="38"/>
      <c r="IS17" s="38"/>
      <c r="IT17" s="38"/>
      <c r="IU17" s="38"/>
      <c r="IV17" s="38"/>
    </row>
    <row r="18" spans="1:256" s="50" customFormat="1" ht="12.75">
      <c r="A18" s="40" t="str">
        <f ca="1">IF(ISERROR(VALUE(SUBSTITUTE(OFFSET(A18,-1,0,1,1),".",""))),"0.1",IF(ISERROR(FIND("`",SUBSTITUTE(OFFSET(A18,-1,0,1,1),".","`",1))),OFFSET(A18,-1,0,1,1)&amp;".1",LEFT(OFFSET(A18,-1,0,1,1),FIND("`",SUBSTITUTE(OFFSET(A18,-1,0,1,1),".","`",1)))&amp;IF(ISERROR(FIND("`",SUBSTITUTE(OFFSET(A18,-1,0,1,1),".","`",2))),VALUE(RIGHT(OFFSET(A18,-1,0,1,1),LEN(OFFSET(A18,-1,0,1,1))-FIND("`",SUBSTITUTE(OFFSET(A18,-1,0,1,1),".","`",1))))+1,VALUE(MID(OFFSET(A18,-1,0,1,1),FIND("`",SUBSTITUTE(OFFSET(A18,-1,0,1,1),".","`",1))+1,(FIND("`",SUBSTITUTE(OFFSET(A18,-1,0,1,1),".","`",2))-FIND("`",SUBSTITUTE(OFFSET(A18,-1,0,1,1),".","`",1))-1)))+1)))</f>
        <v>3.2</v>
      </c>
      <c r="B18" s="41" t="s">
        <v>30</v>
      </c>
      <c r="C18" s="42"/>
      <c r="D18" s="43">
        <v>43748</v>
      </c>
      <c r="E18" s="44">
        <f>D18+F18-1</f>
        <v>43807</v>
      </c>
      <c r="F18" s="45">
        <v>60</v>
      </c>
      <c r="G18" s="46">
        <v>1</v>
      </c>
      <c r="H18" s="71">
        <f t="shared" si="5"/>
        <v>42</v>
      </c>
      <c r="I18" s="48">
        <f t="shared" si="4"/>
        <v>60</v>
      </c>
      <c r="J18" s="47">
        <f t="shared" si="6"/>
        <v>0</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38"/>
      <c r="IQ18" s="38"/>
      <c r="IR18" s="38"/>
      <c r="IS18" s="38"/>
      <c r="IT18" s="38"/>
      <c r="IU18" s="38"/>
      <c r="IV18" s="38"/>
    </row>
    <row r="19" spans="1:256" s="50" customFormat="1" ht="12.75">
      <c r="A19" s="40" t="str">
        <f ca="1">IF(ISERROR(VALUE(SUBSTITUTE(OFFSET(A19,-1,0,1,1),".",""))),"0.1",IF(ISERROR(FIND("`",SUBSTITUTE(OFFSET(A19,-1,0,1,1),".","`",1))),OFFSET(A19,-1,0,1,1)&amp;".1",LEFT(OFFSET(A19,-1,0,1,1),FIND("`",SUBSTITUTE(OFFSET(A19,-1,0,1,1),".","`",1)))&amp;IF(ISERROR(FIND("`",SUBSTITUTE(OFFSET(A19,-1,0,1,1),".","`",2))),VALUE(RIGHT(OFFSET(A19,-1,0,1,1),LEN(OFFSET(A19,-1,0,1,1))-FIND("`",SUBSTITUTE(OFFSET(A19,-1,0,1,1),".","`",1))))+1,VALUE(MID(OFFSET(A19,-1,0,1,1),FIND("`",SUBSTITUTE(OFFSET(A19,-1,0,1,1),".","`",1))+1,(FIND("`",SUBSTITUTE(OFFSET(A19,-1,0,1,1),".","`",2))-FIND("`",SUBSTITUTE(OFFSET(A19,-1,0,1,1),".","`",1))-1)))+1)))</f>
        <v>3.3</v>
      </c>
      <c r="B19" s="41" t="s">
        <v>31</v>
      </c>
      <c r="C19" s="42"/>
      <c r="D19" s="43">
        <v>43745</v>
      </c>
      <c r="E19" s="44">
        <f>D19+F19-1</f>
        <v>43784</v>
      </c>
      <c r="F19" s="45">
        <v>40</v>
      </c>
      <c r="G19" s="46">
        <v>1</v>
      </c>
      <c r="H19" s="71">
        <f t="shared" si="5"/>
        <v>30</v>
      </c>
      <c r="I19" s="48">
        <f t="shared" si="4"/>
        <v>40</v>
      </c>
      <c r="J19" s="47">
        <f t="shared" si="6"/>
        <v>0</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38"/>
      <c r="IQ19" s="38"/>
      <c r="IR19" s="38"/>
      <c r="IS19" s="38"/>
      <c r="IT19" s="38"/>
      <c r="IU19" s="38"/>
      <c r="IV19" s="38"/>
    </row>
    <row r="20" spans="1:256" s="39" customFormat="1" ht="12.75">
      <c r="A20" s="51">
        <f ca="1">IF(ISERROR(VALUE(SUBSTITUTE(OFFSET(A20,-1,0,1,1),".",""))),1,IF(ISERROR(FIND("`",SUBSTITUTE(OFFSET(A20,-1,0,1,1),".","`",1))),VALUE(OFFSET(A20,-1,0,1,1))+1,VALUE(LEFT(OFFSET(A20,-1,0,1,1),FIND("`",SUBSTITUTE(OFFSET(A20,-1,0,1,1),".","`",1))-1))+1))</f>
        <v>4</v>
      </c>
      <c r="B20" s="67" t="s">
        <v>32</v>
      </c>
      <c r="C20" s="53" t="s">
        <v>19</v>
      </c>
      <c r="D20" s="32">
        <f>MIN(D21:D24)</f>
        <v>43761</v>
      </c>
      <c r="E20" s="33">
        <f>D20+F20-1</f>
        <v>43838</v>
      </c>
      <c r="F20" s="54">
        <v>78</v>
      </c>
      <c r="G20" s="55">
        <f>SUMPRODUCT(F21:F23,G21:G23)/SUM(F21:F23)</f>
        <v>1</v>
      </c>
      <c r="H20" s="56">
        <f t="shared" si="5"/>
        <v>56</v>
      </c>
      <c r="I20" s="57">
        <f t="shared" si="4"/>
        <v>78</v>
      </c>
      <c r="J20" s="56">
        <f t="shared" si="6"/>
        <v>0</v>
      </c>
      <c r="IP20" s="38"/>
      <c r="IQ20" s="38"/>
      <c r="IR20" s="38"/>
      <c r="IS20" s="38"/>
      <c r="IT20" s="38"/>
      <c r="IU20" s="38"/>
      <c r="IV20" s="38"/>
    </row>
    <row r="21" spans="1:256" s="50" customFormat="1" ht="25.5">
      <c r="A21" s="40" t="str">
        <f ca="1">IF(ISERROR(VALUE(SUBSTITUTE(OFFSET(A21,-1,0,1,1),".",""))),"0.1",IF(ISERROR(FIND("`",SUBSTITUTE(OFFSET(A21,-1,0,1,1),".","`",1))),OFFSET(A21,-1,0,1,1)&amp;".1",LEFT(OFFSET(A21,-1,0,1,1),FIND("`",SUBSTITUTE(OFFSET(A21,-1,0,1,1),".","`",1)))&amp;IF(ISERROR(FIND("`",SUBSTITUTE(OFFSET(A21,-1,0,1,1),".","`",2))),VALUE(RIGHT(OFFSET(A21,-1,0,1,1),LEN(OFFSET(A21,-1,0,1,1))-FIND("`",SUBSTITUTE(OFFSET(A21,-1,0,1,1),".","`",1))))+1,VALUE(MID(OFFSET(A21,-1,0,1,1),FIND("`",SUBSTITUTE(OFFSET(A21,-1,0,1,1),".","`",1))+1,(FIND("`",SUBSTITUTE(OFFSET(A21,-1,0,1,1),".","`",2))-FIND("`",SUBSTITUTE(OFFSET(A21,-1,0,1,1),".","`",1))-1)))+1)))</f>
        <v>4.1</v>
      </c>
      <c r="B21" s="41" t="s">
        <v>33</v>
      </c>
      <c r="C21" s="42"/>
      <c r="D21" s="43">
        <v>43762</v>
      </c>
      <c r="E21" s="44">
        <f>D21+F21-1</f>
        <v>43762</v>
      </c>
      <c r="F21" s="45">
        <v>1</v>
      </c>
      <c r="G21" s="46">
        <v>1</v>
      </c>
      <c r="H21" s="47">
        <f t="shared" si="5"/>
        <v>1</v>
      </c>
      <c r="I21" s="48">
        <f t="shared" si="4"/>
        <v>1</v>
      </c>
      <c r="J21" s="47">
        <f t="shared" si="6"/>
        <v>0</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38"/>
      <c r="IQ21" s="38"/>
      <c r="IR21" s="38"/>
      <c r="IS21" s="38"/>
      <c r="IT21" s="38"/>
      <c r="IU21" s="38"/>
      <c r="IV21" s="38"/>
    </row>
    <row r="22" spans="1:256" s="50" customFormat="1" ht="12.75">
      <c r="A22" s="40" t="str">
        <f ca="1">IF(ISERROR(VALUE(SUBSTITUTE(OFFSET(A22,-1,0,1,1),".",""))),"0.1",IF(ISERROR(FIND("`",SUBSTITUTE(OFFSET(A22,-1,0,1,1),".","`",1))),OFFSET(A22,-1,0,1,1)&amp;".1",LEFT(OFFSET(A22,-1,0,1,1),FIND("`",SUBSTITUTE(OFFSET(A22,-1,0,1,1),".","`",1)))&amp;IF(ISERROR(FIND("`",SUBSTITUTE(OFFSET(A22,-1,0,1,1),".","`",2))),VALUE(RIGHT(OFFSET(A22,-1,0,1,1),LEN(OFFSET(A22,-1,0,1,1))-FIND("`",SUBSTITUTE(OFFSET(A22,-1,0,1,1),".","`",1))))+1,VALUE(MID(OFFSET(A22,-1,0,1,1),FIND("`",SUBSTITUTE(OFFSET(A22,-1,0,1,1),".","`",1))+1,(FIND("`",SUBSTITUTE(OFFSET(A22,-1,0,1,1),".","`",2))-FIND("`",SUBSTITUTE(OFFSET(A22,-1,0,1,1),".","`",1))-1)))+1)))</f>
        <v>4.2</v>
      </c>
      <c r="B22" s="68" t="s">
        <v>34</v>
      </c>
      <c r="C22" s="42"/>
      <c r="D22" s="43">
        <v>43761</v>
      </c>
      <c r="E22" s="44">
        <f>D22+F22-1</f>
        <v>43761</v>
      </c>
      <c r="F22" s="45">
        <v>1</v>
      </c>
      <c r="G22" s="46">
        <v>1</v>
      </c>
      <c r="H22" s="47">
        <f t="shared" si="5"/>
        <v>1</v>
      </c>
      <c r="I22" s="48">
        <f t="shared" si="4"/>
        <v>1</v>
      </c>
      <c r="J22" s="47">
        <f t="shared" si="6"/>
        <v>0</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38"/>
      <c r="IQ22" s="38"/>
      <c r="IR22" s="38"/>
      <c r="IS22" s="38"/>
      <c r="IT22" s="38"/>
      <c r="IU22" s="38"/>
      <c r="IV22" s="38"/>
    </row>
    <row r="23" spans="1:256" s="50" customFormat="1" ht="12.75">
      <c r="A23" s="40" t="str">
        <f ca="1">IF(ISERROR(VALUE(SUBSTITUTE(OFFSET(A23,-1,0,1,1),".",""))),"0.1",IF(ISERROR(FIND("`",SUBSTITUTE(OFFSET(A23,-1,0,1,1),".","`",1))),OFFSET(A23,-1,0,1,1)&amp;".1",LEFT(OFFSET(A23,-1,0,1,1),FIND("`",SUBSTITUTE(OFFSET(A23,-1,0,1,1),".","`",1)))&amp;IF(ISERROR(FIND("`",SUBSTITUTE(OFFSET(A23,-1,0,1,1),".","`",2))),VALUE(RIGHT(OFFSET(A23,-1,0,1,1),LEN(OFFSET(A23,-1,0,1,1))-FIND("`",SUBSTITUTE(OFFSET(A23,-1,0,1,1),".","`",1))))+1,VALUE(MID(OFFSET(A23,-1,0,1,1),FIND("`",SUBSTITUTE(OFFSET(A23,-1,0,1,1),".","`",1))+1,(FIND("`",SUBSTITUTE(OFFSET(A23,-1,0,1,1),".","`",2))-FIND("`",SUBSTITUTE(OFFSET(A23,-1,0,1,1),".","`",1))-1)))+1)))</f>
        <v>4.3</v>
      </c>
      <c r="B23" s="41" t="s">
        <v>35</v>
      </c>
      <c r="C23" s="42"/>
      <c r="D23" s="43">
        <v>43769</v>
      </c>
      <c r="E23" s="44">
        <f aca="true" t="shared" si="7" ref="E23:E35">D23+F23-1</f>
        <v>43846</v>
      </c>
      <c r="F23" s="45">
        <v>78</v>
      </c>
      <c r="G23" s="46">
        <v>1</v>
      </c>
      <c r="H23" s="47">
        <f t="shared" si="5"/>
        <v>56</v>
      </c>
      <c r="I23" s="48">
        <f t="shared" si="4"/>
        <v>78</v>
      </c>
      <c r="J23" s="47">
        <f t="shared" si="6"/>
        <v>0</v>
      </c>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38"/>
      <c r="IQ23" s="38"/>
      <c r="IR23" s="38"/>
      <c r="IS23" s="38"/>
      <c r="IT23" s="38"/>
      <c r="IU23" s="38"/>
      <c r="IV23" s="38"/>
    </row>
    <row r="24" spans="1:256" s="39" customFormat="1" ht="12.75">
      <c r="A24" s="51">
        <f ca="1">IF(ISERROR(VALUE(SUBSTITUTE(OFFSET(A24,-1,0,1,1),".",""))),1,IF(ISERROR(FIND("`",SUBSTITUTE(OFFSET(A24,-1,0,1,1),".","`",1))),VALUE(OFFSET(A24,-1,0,1,1))+1,VALUE(LEFT(OFFSET(A24,-1,0,1,1),FIND("`",SUBSTITUTE(OFFSET(A24,-1,0,1,1),".","`",1))-1))+1))</f>
        <v>5</v>
      </c>
      <c r="B24" s="67" t="s">
        <v>36</v>
      </c>
      <c r="C24" s="53" t="s">
        <v>19</v>
      </c>
      <c r="D24" s="32">
        <f>MIN(D25:D28)</f>
        <v>43853</v>
      </c>
      <c r="E24" s="33">
        <f t="shared" si="7"/>
        <v>43884</v>
      </c>
      <c r="F24" s="54">
        <v>32</v>
      </c>
      <c r="G24" s="55">
        <f>SUMPRODUCT(F25:F27,G25:G27)/SUM(F25:F27)</f>
        <v>1</v>
      </c>
      <c r="H24" s="56">
        <f aca="true" t="shared" si="8" ref="H24:H35">NETWORKDAYS(D24,E24)</f>
        <v>22</v>
      </c>
      <c r="I24" s="57">
        <f aca="true" t="shared" si="9" ref="I24:I35">ROUNDDOWN(G24*F24,0)</f>
        <v>32</v>
      </c>
      <c r="J24" s="56">
        <f aca="true" t="shared" si="10" ref="J24:J35">F24-I24</f>
        <v>0</v>
      </c>
      <c r="IP24" s="38"/>
      <c r="IQ24" s="38"/>
      <c r="IR24" s="38"/>
      <c r="IS24" s="38"/>
      <c r="IT24" s="38"/>
      <c r="IU24" s="38"/>
      <c r="IV24" s="38"/>
    </row>
    <row r="25" spans="1:256" s="50" customFormat="1" ht="12.75">
      <c r="A25" s="40" t="str">
        <f ca="1">IF(ISERROR(VALUE(SUBSTITUTE(OFFSET(A25,-1,0,1,1),".",""))),"0.1",IF(ISERROR(FIND("`",SUBSTITUTE(OFFSET(A25,-1,0,1,1),".","`",1))),OFFSET(A25,-1,0,1,1)&amp;".1",LEFT(OFFSET(A25,-1,0,1,1),FIND("`",SUBSTITUTE(OFFSET(A25,-1,0,1,1),".","`",1)))&amp;IF(ISERROR(FIND("`",SUBSTITUTE(OFFSET(A25,-1,0,1,1),".","`",2))),VALUE(RIGHT(OFFSET(A25,-1,0,1,1),LEN(OFFSET(A25,-1,0,1,1))-FIND("`",SUBSTITUTE(OFFSET(A25,-1,0,1,1),".","`",1))))+1,VALUE(MID(OFFSET(A25,-1,0,1,1),FIND("`",SUBSTITUTE(OFFSET(A25,-1,0,1,1),".","`",1))+1,(FIND("`",SUBSTITUTE(OFFSET(A25,-1,0,1,1),".","`",2))-FIND("`",SUBSTITUTE(OFFSET(A25,-1,0,1,1),".","`",1))-1)))+1)))</f>
        <v>5.1</v>
      </c>
      <c r="B25" s="41" t="s">
        <v>37</v>
      </c>
      <c r="C25" s="42"/>
      <c r="D25" s="43">
        <v>43853</v>
      </c>
      <c r="E25" s="44">
        <f t="shared" si="7"/>
        <v>43876</v>
      </c>
      <c r="F25" s="45">
        <v>24</v>
      </c>
      <c r="G25" s="46">
        <v>1</v>
      </c>
      <c r="H25" s="47">
        <f t="shared" si="8"/>
        <v>17</v>
      </c>
      <c r="I25" s="48">
        <f t="shared" si="9"/>
        <v>24</v>
      </c>
      <c r="J25" s="47">
        <f t="shared" si="10"/>
        <v>0</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38"/>
      <c r="IQ25" s="38"/>
      <c r="IR25" s="38"/>
      <c r="IS25" s="38"/>
      <c r="IT25" s="38"/>
      <c r="IU25" s="38"/>
      <c r="IV25" s="38"/>
    </row>
    <row r="26" spans="1:256" s="50" customFormat="1" ht="12.75">
      <c r="A26" s="40">
        <v>5.2</v>
      </c>
      <c r="B26" s="68" t="s">
        <v>38</v>
      </c>
      <c r="C26" s="42"/>
      <c r="D26" s="43">
        <v>43864</v>
      </c>
      <c r="E26" s="44">
        <f t="shared" si="7"/>
        <v>43883</v>
      </c>
      <c r="F26" s="45">
        <v>20</v>
      </c>
      <c r="G26" s="46">
        <v>1</v>
      </c>
      <c r="H26" s="47">
        <f t="shared" si="8"/>
        <v>15</v>
      </c>
      <c r="I26" s="48">
        <f t="shared" si="9"/>
        <v>20</v>
      </c>
      <c r="J26" s="47">
        <f t="shared" si="10"/>
        <v>0</v>
      </c>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38"/>
      <c r="IQ26" s="38"/>
      <c r="IR26" s="38"/>
      <c r="IS26" s="38"/>
      <c r="IT26" s="38"/>
      <c r="IU26" s="38"/>
      <c r="IV26" s="38"/>
    </row>
    <row r="27" spans="1:256" s="50" customFormat="1" ht="12.75">
      <c r="A27" s="40">
        <v>5.3</v>
      </c>
      <c r="B27" s="41" t="s">
        <v>39</v>
      </c>
      <c r="C27" s="42"/>
      <c r="D27" s="43">
        <v>43878</v>
      </c>
      <c r="E27" s="44">
        <f t="shared" si="7"/>
        <v>43882</v>
      </c>
      <c r="F27" s="45">
        <v>5</v>
      </c>
      <c r="G27" s="46">
        <v>1</v>
      </c>
      <c r="H27" s="47">
        <f t="shared" si="8"/>
        <v>5</v>
      </c>
      <c r="I27" s="48">
        <f t="shared" si="9"/>
        <v>5</v>
      </c>
      <c r="J27" s="47">
        <f t="shared" si="10"/>
        <v>0</v>
      </c>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38"/>
      <c r="IQ27" s="38"/>
      <c r="IR27" s="38"/>
      <c r="IS27" s="38"/>
      <c r="IT27" s="38"/>
      <c r="IU27" s="38"/>
      <c r="IV27" s="38"/>
    </row>
    <row r="28" spans="1:256" s="39" customFormat="1" ht="12.75">
      <c r="A28" s="51">
        <f ca="1">IF(ISERROR(VALUE(SUBSTITUTE(OFFSET(A28,-1,0,1,1),".",""))),1,IF(ISERROR(FIND("`",SUBSTITUTE(OFFSET(A28,-1,0,1,1),".","`",1))),VALUE(OFFSET(A28,-1,0,1,1))+1,VALUE(LEFT(OFFSET(A28,-1,0,1,1),FIND("`",SUBSTITUTE(OFFSET(A28,-1,0,1,1),".","`",1))-1))+1))</f>
        <v>6</v>
      </c>
      <c r="B28" s="67" t="s">
        <v>40</v>
      </c>
      <c r="C28" s="53" t="s">
        <v>19</v>
      </c>
      <c r="D28" s="32">
        <f>MIN(D29:D32)</f>
        <v>43885</v>
      </c>
      <c r="E28" s="33">
        <f t="shared" si="7"/>
        <v>43916</v>
      </c>
      <c r="F28" s="54">
        <v>32</v>
      </c>
      <c r="G28" s="55">
        <f>SUMPRODUCT(F29:F31,G29:G31)/SUM(F29:F31)</f>
        <v>1</v>
      </c>
      <c r="H28" s="56">
        <f t="shared" si="8"/>
        <v>24</v>
      </c>
      <c r="I28" s="57">
        <f t="shared" si="9"/>
        <v>32</v>
      </c>
      <c r="J28" s="56">
        <f t="shared" si="10"/>
        <v>0</v>
      </c>
      <c r="IP28" s="38"/>
      <c r="IQ28" s="38"/>
      <c r="IR28" s="38"/>
      <c r="IS28" s="38"/>
      <c r="IT28" s="38"/>
      <c r="IU28" s="38"/>
      <c r="IV28" s="38"/>
    </row>
    <row r="29" spans="1:256" s="50" customFormat="1" ht="12.75">
      <c r="A29" s="40" t="str">
        <f ca="1">IF(ISERROR(VALUE(SUBSTITUTE(OFFSET(A29,-1,0,1,1),".",""))),"0.1",IF(ISERROR(FIND("`",SUBSTITUTE(OFFSET(A29,-1,0,1,1),".","`",1))),OFFSET(A29,-1,0,1,1)&amp;".1",LEFT(OFFSET(A29,-1,0,1,1),FIND("`",SUBSTITUTE(OFFSET(A29,-1,0,1,1),".","`",1)))&amp;IF(ISERROR(FIND("`",SUBSTITUTE(OFFSET(A29,-1,0,1,1),".","`",2))),VALUE(RIGHT(OFFSET(A29,-1,0,1,1),LEN(OFFSET(A29,-1,0,1,1))-FIND("`",SUBSTITUTE(OFFSET(A29,-1,0,1,1),".","`",1))))+1,VALUE(MID(OFFSET(A29,-1,0,1,1),FIND("`",SUBSTITUTE(OFFSET(A29,-1,0,1,1),".","`",1))+1,(FIND("`",SUBSTITUTE(OFFSET(A29,-1,0,1,1),".","`",2))-FIND("`",SUBSTITUTE(OFFSET(A29,-1,0,1,1),".","`",1))-1)))+1)))</f>
        <v>6.1</v>
      </c>
      <c r="B29" s="41" t="s">
        <v>41</v>
      </c>
      <c r="C29" s="42"/>
      <c r="D29" s="43">
        <v>43885</v>
      </c>
      <c r="E29" s="44">
        <f t="shared" si="7"/>
        <v>43896</v>
      </c>
      <c r="F29" s="45">
        <v>12</v>
      </c>
      <c r="G29" s="46">
        <v>1</v>
      </c>
      <c r="H29" s="47">
        <f t="shared" si="8"/>
        <v>10</v>
      </c>
      <c r="I29" s="48">
        <f t="shared" si="9"/>
        <v>12</v>
      </c>
      <c r="J29" s="47">
        <f t="shared" si="10"/>
        <v>0</v>
      </c>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38"/>
      <c r="IQ29" s="38"/>
      <c r="IR29" s="38"/>
      <c r="IS29" s="38"/>
      <c r="IT29" s="38"/>
      <c r="IU29" s="38"/>
      <c r="IV29" s="38"/>
    </row>
    <row r="30" spans="1:256" s="50" customFormat="1" ht="12.75">
      <c r="A30" s="40">
        <v>6.2</v>
      </c>
      <c r="B30" s="68" t="s">
        <v>42</v>
      </c>
      <c r="C30" s="42"/>
      <c r="D30" s="43">
        <v>43885</v>
      </c>
      <c r="E30" s="44">
        <f t="shared" si="7"/>
        <v>43901</v>
      </c>
      <c r="F30" s="45">
        <v>17</v>
      </c>
      <c r="G30" s="46">
        <v>1</v>
      </c>
      <c r="H30" s="47">
        <f t="shared" si="8"/>
        <v>13</v>
      </c>
      <c r="I30" s="48">
        <f t="shared" si="9"/>
        <v>17</v>
      </c>
      <c r="J30" s="47">
        <f t="shared" si="10"/>
        <v>0</v>
      </c>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38"/>
      <c r="IQ30" s="38"/>
      <c r="IR30" s="38"/>
      <c r="IS30" s="38"/>
      <c r="IT30" s="38"/>
      <c r="IU30" s="38"/>
      <c r="IV30" s="38"/>
    </row>
    <row r="31" spans="1:256" s="50" customFormat="1" ht="25.5">
      <c r="A31" s="40">
        <v>6.3</v>
      </c>
      <c r="B31" s="41" t="s">
        <v>43</v>
      </c>
      <c r="C31" s="42"/>
      <c r="D31" s="43">
        <v>43896</v>
      </c>
      <c r="E31" s="44">
        <f t="shared" si="7"/>
        <v>43901</v>
      </c>
      <c r="F31" s="45">
        <v>6</v>
      </c>
      <c r="G31" s="46">
        <v>1</v>
      </c>
      <c r="H31" s="47">
        <f t="shared" si="8"/>
        <v>4</v>
      </c>
      <c r="I31" s="48">
        <f t="shared" si="9"/>
        <v>6</v>
      </c>
      <c r="J31" s="47">
        <f t="shared" si="10"/>
        <v>0</v>
      </c>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38"/>
      <c r="IQ31" s="38"/>
      <c r="IR31" s="38"/>
      <c r="IS31" s="38"/>
      <c r="IT31" s="38"/>
      <c r="IU31" s="38"/>
      <c r="IV31" s="38"/>
    </row>
    <row r="32" spans="1:256" s="39" customFormat="1" ht="12.75">
      <c r="A32" s="51">
        <f ca="1">IF(ISERROR(VALUE(SUBSTITUTE(OFFSET(A32,-1,0,1,1),".",""))),1,IF(ISERROR(FIND("`",SUBSTITUTE(OFFSET(A32,-1,0,1,1),".","`",1))),VALUE(OFFSET(A32,-1,0,1,1))+1,VALUE(LEFT(OFFSET(A32,-1,0,1,1),FIND("`",SUBSTITUTE(OFFSET(A32,-1,0,1,1),".","`",1))-1))+1))</f>
        <v>7</v>
      </c>
      <c r="B32" s="67" t="s">
        <v>44</v>
      </c>
      <c r="C32" s="53" t="s">
        <v>19</v>
      </c>
      <c r="D32" s="32">
        <f>MIN(D33:D36)</f>
        <v>43903</v>
      </c>
      <c r="E32" s="33">
        <f t="shared" si="7"/>
        <v>43934</v>
      </c>
      <c r="F32" s="54">
        <v>32</v>
      </c>
      <c r="G32" s="55">
        <f>SUMPRODUCT(F33:F35,G33:G35)/SUM(F33:F35)</f>
        <v>0.8278481012658229</v>
      </c>
      <c r="H32" s="56">
        <f t="shared" si="8"/>
        <v>22</v>
      </c>
      <c r="I32" s="57">
        <f t="shared" si="9"/>
        <v>26</v>
      </c>
      <c r="J32" s="56">
        <f t="shared" si="10"/>
        <v>6</v>
      </c>
      <c r="IP32" s="38"/>
      <c r="IQ32" s="38"/>
      <c r="IR32" s="38"/>
      <c r="IS32" s="38"/>
      <c r="IT32" s="38"/>
      <c r="IU32" s="38"/>
      <c r="IV32" s="38"/>
    </row>
    <row r="33" spans="1:256" s="50" customFormat="1" ht="12.75">
      <c r="A33" s="40" t="str">
        <f ca="1">IF(ISERROR(VALUE(SUBSTITUTE(OFFSET(A33,-1,0,1,1),".",""))),"0.1",IF(ISERROR(FIND("`",SUBSTITUTE(OFFSET(A33,-1,0,1,1),".","`",1))),OFFSET(A33,-1,0,1,1)&amp;".1",LEFT(OFFSET(A33,-1,0,1,1),FIND("`",SUBSTITUTE(OFFSET(A33,-1,0,1,1),".","`",1)))&amp;IF(ISERROR(FIND("`",SUBSTITUTE(OFFSET(A33,-1,0,1,1),".","`",2))),VALUE(RIGHT(OFFSET(A33,-1,0,1,1),LEN(OFFSET(A33,-1,0,1,1))-FIND("`",SUBSTITUTE(OFFSET(A33,-1,0,1,1),".","`",1))))+1,VALUE(MID(OFFSET(A33,-1,0,1,1),FIND("`",SUBSTITUTE(OFFSET(A33,-1,0,1,1),".","`",1))+1,(FIND("`",SUBSTITUTE(OFFSET(A33,-1,0,1,1),".","`",2))-FIND("`",SUBSTITUTE(OFFSET(A33,-1,0,1,1),".","`",1))-1)))+1)))</f>
        <v>7.1</v>
      </c>
      <c r="B33" s="41" t="s">
        <v>42</v>
      </c>
      <c r="C33" s="42"/>
      <c r="D33" s="43">
        <v>43903</v>
      </c>
      <c r="E33" s="44">
        <f t="shared" si="7"/>
        <v>43933</v>
      </c>
      <c r="F33" s="45">
        <v>31</v>
      </c>
      <c r="G33" s="46">
        <v>1</v>
      </c>
      <c r="H33" s="47">
        <f t="shared" si="8"/>
        <v>21</v>
      </c>
      <c r="I33" s="48">
        <f t="shared" si="9"/>
        <v>31</v>
      </c>
      <c r="J33" s="47">
        <f t="shared" si="10"/>
        <v>0</v>
      </c>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38"/>
      <c r="IQ33" s="38"/>
      <c r="IR33" s="38"/>
      <c r="IS33" s="38"/>
      <c r="IT33" s="38"/>
      <c r="IU33" s="38"/>
      <c r="IV33" s="38"/>
    </row>
    <row r="34" spans="1:256" s="50" customFormat="1" ht="12.75">
      <c r="A34" s="40">
        <v>6.2</v>
      </c>
      <c r="B34" s="68" t="s">
        <v>45</v>
      </c>
      <c r="C34" s="42"/>
      <c r="D34" s="43">
        <v>43903</v>
      </c>
      <c r="E34" s="44">
        <f t="shared" si="7"/>
        <v>43916</v>
      </c>
      <c r="F34" s="45">
        <v>14</v>
      </c>
      <c r="G34" s="46">
        <v>1</v>
      </c>
      <c r="H34" s="47">
        <f t="shared" si="8"/>
        <v>10</v>
      </c>
      <c r="I34" s="48">
        <f t="shared" si="9"/>
        <v>14</v>
      </c>
      <c r="J34" s="47">
        <f t="shared" si="10"/>
        <v>0</v>
      </c>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38"/>
      <c r="IQ34" s="38"/>
      <c r="IR34" s="38"/>
      <c r="IS34" s="38"/>
      <c r="IT34" s="38"/>
      <c r="IU34" s="38"/>
      <c r="IV34" s="38"/>
    </row>
    <row r="35" spans="1:256" s="50" customFormat="1" ht="12.75">
      <c r="A35" s="40">
        <v>6.3</v>
      </c>
      <c r="B35" s="41" t="s">
        <v>46</v>
      </c>
      <c r="C35" s="42"/>
      <c r="D35" s="43">
        <v>43916</v>
      </c>
      <c r="E35" s="44">
        <f t="shared" si="7"/>
        <v>43949</v>
      </c>
      <c r="F35" s="45">
        <v>34</v>
      </c>
      <c r="G35" s="46">
        <v>0.6</v>
      </c>
      <c r="H35" s="47">
        <f t="shared" si="8"/>
        <v>24</v>
      </c>
      <c r="I35" s="48">
        <f t="shared" si="9"/>
        <v>20</v>
      </c>
      <c r="J35" s="47">
        <f t="shared" si="10"/>
        <v>14</v>
      </c>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38"/>
      <c r="IQ35" s="38"/>
      <c r="IR35" s="38"/>
      <c r="IS35" s="38"/>
      <c r="IT35" s="38"/>
      <c r="IU35" s="38"/>
      <c r="IV35" s="38"/>
    </row>
    <row r="36" spans="1:256" s="50" customFormat="1" ht="12.75">
      <c r="A36" s="40"/>
      <c r="B36" s="41"/>
      <c r="C36" s="42"/>
      <c r="D36" s="43"/>
      <c r="E36" s="44"/>
      <c r="F36" s="45"/>
      <c r="G36" s="46"/>
      <c r="H36" s="47"/>
      <c r="I36" s="48"/>
      <c r="J36" s="47"/>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38"/>
      <c r="IQ36" s="38"/>
      <c r="IR36" s="38"/>
      <c r="IS36" s="38"/>
      <c r="IT36" s="38"/>
      <c r="IU36" s="38"/>
      <c r="IV36" s="38"/>
    </row>
    <row r="37" spans="1:256" s="39" customFormat="1" ht="12.75">
      <c r="A37" s="51"/>
      <c r="B37" s="52"/>
      <c r="C37" s="53"/>
      <c r="D37" s="32"/>
      <c r="E37" s="62"/>
      <c r="F37" s="54"/>
      <c r="G37" s="55"/>
      <c r="H37" s="56"/>
      <c r="I37" s="57"/>
      <c r="J37" s="56"/>
      <c r="IP37" s="38"/>
      <c r="IQ37" s="38"/>
      <c r="IR37" s="38"/>
      <c r="IS37" s="38"/>
      <c r="IT37" s="38"/>
      <c r="IU37" s="38"/>
      <c r="IV37" s="38"/>
    </row>
    <row r="38" spans="1:256" s="50" customFormat="1" ht="12.75">
      <c r="A38" s="40"/>
      <c r="B38" s="41"/>
      <c r="C38" s="42"/>
      <c r="D38" s="43"/>
      <c r="E38" s="44"/>
      <c r="F38" s="45"/>
      <c r="G38" s="46"/>
      <c r="H38" s="47"/>
      <c r="I38" s="48"/>
      <c r="J38" s="47"/>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38"/>
      <c r="IQ38" s="38"/>
      <c r="IR38" s="38"/>
      <c r="IS38" s="38"/>
      <c r="IT38" s="38"/>
      <c r="IU38" s="38"/>
      <c r="IV38" s="38"/>
    </row>
    <row r="39" spans="1:256" s="50" customFormat="1" ht="12.75">
      <c r="A39" s="40"/>
      <c r="B39" s="41"/>
      <c r="C39" s="42"/>
      <c r="D39" s="43"/>
      <c r="E39" s="44"/>
      <c r="F39" s="45"/>
      <c r="G39" s="46"/>
      <c r="H39" s="47"/>
      <c r="I39" s="48"/>
      <c r="J39" s="47"/>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38"/>
      <c r="IQ39" s="38"/>
      <c r="IR39" s="38"/>
      <c r="IS39" s="38"/>
      <c r="IT39" s="38"/>
      <c r="IU39" s="38"/>
      <c r="IV39" s="38"/>
    </row>
    <row r="40" spans="2:227" s="58" customFormat="1" ht="11.25">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row>
    <row r="41" spans="1:227" s="58" customFormat="1" ht="11.25">
      <c r="A41" s="60"/>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row>
    <row r="42" spans="1:256" s="39" customFormat="1" ht="12.75">
      <c r="A42" s="51"/>
      <c r="B42" s="52"/>
      <c r="C42" s="53"/>
      <c r="D42" s="61"/>
      <c r="E42" s="62"/>
      <c r="F42" s="54"/>
      <c r="G42" s="55"/>
      <c r="H42" s="56"/>
      <c r="I42" s="57"/>
      <c r="J42" s="56"/>
      <c r="IP42" s="38"/>
      <c r="IQ42" s="38"/>
      <c r="IR42" s="38"/>
      <c r="IS42" s="38"/>
      <c r="IT42" s="38"/>
      <c r="IU42" s="38"/>
      <c r="IV42" s="38"/>
    </row>
    <row r="43" spans="1:256" s="50" customFormat="1" ht="12.75">
      <c r="A43" s="40"/>
      <c r="B43" s="41"/>
      <c r="C43" s="42"/>
      <c r="D43" s="43"/>
      <c r="E43" s="44"/>
      <c r="F43" s="45"/>
      <c r="G43" s="46"/>
      <c r="H43" s="47"/>
      <c r="I43" s="48"/>
      <c r="J43" s="47"/>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38"/>
      <c r="IQ43" s="38"/>
      <c r="IR43" s="38"/>
      <c r="IS43" s="38"/>
      <c r="IT43" s="38"/>
      <c r="IU43" s="38"/>
      <c r="IV43" s="38"/>
    </row>
    <row r="44" spans="1:256" s="50" customFormat="1" ht="12.75">
      <c r="A44" s="40"/>
      <c r="B44" s="63"/>
      <c r="C44" s="42"/>
      <c r="D44" s="43"/>
      <c r="E44" s="44"/>
      <c r="F44" s="45"/>
      <c r="G44" s="46"/>
      <c r="H44" s="47"/>
      <c r="I44" s="48"/>
      <c r="J44" s="47"/>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38"/>
      <c r="IQ44" s="38"/>
      <c r="IR44" s="38"/>
      <c r="IS44" s="38"/>
      <c r="IT44" s="38"/>
      <c r="IU44" s="38"/>
      <c r="IV44" s="38"/>
    </row>
    <row r="45" spans="1:256" s="50" customFormat="1" ht="12.75">
      <c r="A45" s="40"/>
      <c r="B45" s="64"/>
      <c r="C45" s="42"/>
      <c r="D45" s="43"/>
      <c r="E45" s="44"/>
      <c r="F45" s="45"/>
      <c r="G45" s="46"/>
      <c r="H45" s="47"/>
      <c r="I45" s="48"/>
      <c r="J45" s="47"/>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38"/>
      <c r="IQ45" s="38"/>
      <c r="IR45" s="38"/>
      <c r="IS45" s="38"/>
      <c r="IT45" s="38"/>
      <c r="IU45" s="38"/>
      <c r="IV45" s="38"/>
    </row>
    <row r="46" spans="2:227" s="58" customFormat="1" ht="11.2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row>
    <row r="47" spans="2:227" s="65" customFormat="1" ht="15">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row>
    <row r="48" spans="2:227" s="65" customFormat="1" ht="15">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row>
    <row r="49" spans="2:227" s="65" customFormat="1" ht="15">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row>
    <row r="50" spans="2:227" s="65" customFormat="1" ht="1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row>
  </sheetData>
  <sheetProtection/>
  <mergeCells count="39">
    <mergeCell ref="II9:IO9"/>
    <mergeCell ref="GE9:GK9"/>
    <mergeCell ref="GL9:GR9"/>
    <mergeCell ref="GS9:GY9"/>
    <mergeCell ref="GZ9:HF9"/>
    <mergeCell ref="HG9:HM9"/>
    <mergeCell ref="HN9:HT9"/>
    <mergeCell ref="EV9:FB9"/>
    <mergeCell ref="FC9:FI9"/>
    <mergeCell ref="FJ9:FP9"/>
    <mergeCell ref="FQ9:FW9"/>
    <mergeCell ref="HU9:IA9"/>
    <mergeCell ref="IB9:IH9"/>
    <mergeCell ref="CD9:CJ9"/>
    <mergeCell ref="CK9:CQ9"/>
    <mergeCell ref="FX9:GD9"/>
    <mergeCell ref="CY9:DE9"/>
    <mergeCell ref="DF9:DL9"/>
    <mergeCell ref="DM9:DS9"/>
    <mergeCell ref="DT9:DZ9"/>
    <mergeCell ref="EA9:EG9"/>
    <mergeCell ref="EH9:EN9"/>
    <mergeCell ref="EO9:EU9"/>
    <mergeCell ref="CR9:CX9"/>
    <mergeCell ref="S9:Y9"/>
    <mergeCell ref="Z9:AF9"/>
    <mergeCell ref="AG9:AM9"/>
    <mergeCell ref="AN9:AT9"/>
    <mergeCell ref="AU9:BA9"/>
    <mergeCell ref="BB9:BH9"/>
    <mergeCell ref="BI9:BO9"/>
    <mergeCell ref="BP9:BV9"/>
    <mergeCell ref="BW9:CC9"/>
    <mergeCell ref="L9:R9"/>
    <mergeCell ref="G1:J1"/>
    <mergeCell ref="I2:J2"/>
    <mergeCell ref="H4:J4"/>
    <mergeCell ref="C6:E6"/>
    <mergeCell ref="C7:D7"/>
  </mergeCells>
  <conditionalFormatting sqref="L26:IO27 L21:IO23 L11:IO11 L43:IO45 L36:IO36 L13:IO19">
    <cfRule type="expression" priority="46" dxfId="42" stopIfTrue="1">
      <formula>L$8=$H$4</formula>
    </cfRule>
    <cfRule type="expression" priority="47" dxfId="4" stopIfTrue="1">
      <formula>AND(L$8&gt;=$D11,L$8&lt;$D11+$I11)</formula>
    </cfRule>
    <cfRule type="expression" priority="48" dxfId="3" stopIfTrue="1">
      <formula>AND(L$8&gt;=$D11,L$8&lt;=$D11+$F11-1)</formula>
    </cfRule>
  </conditionalFormatting>
  <conditionalFormatting sqref="L10:IO10 L20:IO20 L42:IO42">
    <cfRule type="expression" priority="49" dxfId="42" stopIfTrue="1">
      <formula>L$8=$H$4</formula>
    </cfRule>
    <cfRule type="expression" priority="50" dxfId="1" stopIfTrue="1">
      <formula>AND(L$8&gt;=$D10,L$8&lt;$D10+$I10)</formula>
    </cfRule>
    <cfRule type="expression" priority="51" dxfId="0" stopIfTrue="1">
      <formula>AND(L$8&gt;=$D10,L$8&lt;=$D10+$F10-1)</formula>
    </cfRule>
  </conditionalFormatting>
  <conditionalFormatting sqref="L37:IO37">
    <cfRule type="expression" priority="34" dxfId="42" stopIfTrue="1">
      <formula>L$8=$H$4</formula>
    </cfRule>
    <cfRule type="expression" priority="35" dxfId="1" stopIfTrue="1">
      <formula>AND(L$8&gt;=$D37,L$8&lt;$D37+$I37)</formula>
    </cfRule>
    <cfRule type="expression" priority="36" dxfId="0" stopIfTrue="1">
      <formula>AND(L$8&gt;=$D37,L$8&lt;=$D37+$F37-1)</formula>
    </cfRule>
  </conditionalFormatting>
  <conditionalFormatting sqref="L38:IO38">
    <cfRule type="expression" priority="31" dxfId="42" stopIfTrue="1">
      <formula>L$8=$H$4</formula>
    </cfRule>
    <cfRule type="expression" priority="32" dxfId="4" stopIfTrue="1">
      <formula>AND(L$8&gt;=$D38,L$8&lt;$D38+$I38)</formula>
    </cfRule>
    <cfRule type="expression" priority="33" dxfId="3" stopIfTrue="1">
      <formula>AND(L$8&gt;=$D38,L$8&lt;=$D38+$F38-1)</formula>
    </cfRule>
  </conditionalFormatting>
  <conditionalFormatting sqref="L39:IO39">
    <cfRule type="expression" priority="28" dxfId="42" stopIfTrue="1">
      <formula>L$8=$H$4</formula>
    </cfRule>
    <cfRule type="expression" priority="29" dxfId="4" stopIfTrue="1">
      <formula>AND(L$8&gt;=$D39,L$8&lt;$D39+$I39)</formula>
    </cfRule>
    <cfRule type="expression" priority="30" dxfId="3" stopIfTrue="1">
      <formula>AND(L$8&gt;=$D39,L$8&lt;=$D39+$F39-1)</formula>
    </cfRule>
  </conditionalFormatting>
  <conditionalFormatting sqref="L12:IO12">
    <cfRule type="expression" priority="25" dxfId="42" stopIfTrue="1">
      <formula>L$8=$H$4</formula>
    </cfRule>
    <cfRule type="expression" priority="26" dxfId="4" stopIfTrue="1">
      <formula>AND(L$8&gt;=$D12,L$8&lt;$D12+$I12)</formula>
    </cfRule>
    <cfRule type="expression" priority="27" dxfId="3" stopIfTrue="1">
      <formula>AND(L$8&gt;=$D12,L$8&lt;=$D12+$F12-1)</formula>
    </cfRule>
  </conditionalFormatting>
  <conditionalFormatting sqref="L25:IO25">
    <cfRule type="expression" priority="19" dxfId="42" stopIfTrue="1">
      <formula>L$8=$H$4</formula>
    </cfRule>
    <cfRule type="expression" priority="20" dxfId="4" stopIfTrue="1">
      <formula>AND(L$8&gt;=$D25,L$8&lt;$D25+$I25)</formula>
    </cfRule>
    <cfRule type="expression" priority="21" dxfId="3" stopIfTrue="1">
      <formula>AND(L$8&gt;=$D25,L$8&lt;=$D25+$F25-1)</formula>
    </cfRule>
  </conditionalFormatting>
  <conditionalFormatting sqref="L24:IO24">
    <cfRule type="expression" priority="22" dxfId="42" stopIfTrue="1">
      <formula>L$8=$H$4</formula>
    </cfRule>
    <cfRule type="expression" priority="23" dxfId="1" stopIfTrue="1">
      <formula>AND(L$8&gt;=$D24,L$8&lt;$D24+$I24)</formula>
    </cfRule>
    <cfRule type="expression" priority="24" dxfId="0" stopIfTrue="1">
      <formula>AND(L$8&gt;=$D24,L$8&lt;=$D24+$F24-1)</formula>
    </cfRule>
  </conditionalFormatting>
  <conditionalFormatting sqref="L30:IO31">
    <cfRule type="expression" priority="16" dxfId="42" stopIfTrue="1">
      <formula>L$8=$H$4</formula>
    </cfRule>
    <cfRule type="expression" priority="17" dxfId="4" stopIfTrue="1">
      <formula>AND(L$8&gt;=$D30,L$8&lt;$D30+$I30)</formula>
    </cfRule>
    <cfRule type="expression" priority="18" dxfId="3" stopIfTrue="1">
      <formula>AND(L$8&gt;=$D30,L$8&lt;=$D30+$F30-1)</formula>
    </cfRule>
  </conditionalFormatting>
  <conditionalFormatting sqref="L29:IO29">
    <cfRule type="expression" priority="10" dxfId="42" stopIfTrue="1">
      <formula>L$8=$H$4</formula>
    </cfRule>
    <cfRule type="expression" priority="11" dxfId="4" stopIfTrue="1">
      <formula>AND(L$8&gt;=$D29,L$8&lt;$D29+$I29)</formula>
    </cfRule>
    <cfRule type="expression" priority="12" dxfId="3" stopIfTrue="1">
      <formula>AND(L$8&gt;=$D29,L$8&lt;=$D29+$F29-1)</formula>
    </cfRule>
  </conditionalFormatting>
  <conditionalFormatting sqref="L28:IO28">
    <cfRule type="expression" priority="13" dxfId="42" stopIfTrue="1">
      <formula>L$8=$H$4</formula>
    </cfRule>
    <cfRule type="expression" priority="14" dxfId="1" stopIfTrue="1">
      <formula>AND(L$8&gt;=$D28,L$8&lt;$D28+$I28)</formula>
    </cfRule>
    <cfRule type="expression" priority="15" dxfId="0" stopIfTrue="1">
      <formula>AND(L$8&gt;=$D28,L$8&lt;=$D28+$F28-1)</formula>
    </cfRule>
  </conditionalFormatting>
  <conditionalFormatting sqref="L34:IO35">
    <cfRule type="expression" priority="7" dxfId="42" stopIfTrue="1">
      <formula>L$8=$H$4</formula>
    </cfRule>
    <cfRule type="expression" priority="8" dxfId="4" stopIfTrue="1">
      <formula>AND(L$8&gt;=$D34,L$8&lt;$D34+$I34)</formula>
    </cfRule>
    <cfRule type="expression" priority="9" dxfId="3" stopIfTrue="1">
      <formula>AND(L$8&gt;=$D34,L$8&lt;=$D34+$F34-1)</formula>
    </cfRule>
  </conditionalFormatting>
  <conditionalFormatting sqref="L33:IO33">
    <cfRule type="expression" priority="1" dxfId="42" stopIfTrue="1">
      <formula>L$8=$H$4</formula>
    </cfRule>
    <cfRule type="expression" priority="2" dxfId="4" stopIfTrue="1">
      <formula>AND(L$8&gt;=$D33,L$8&lt;$D33+$I33)</formula>
    </cfRule>
    <cfRule type="expression" priority="3" dxfId="3" stopIfTrue="1">
      <formula>AND(L$8&gt;=$D33,L$8&lt;=$D33+$F33-1)</formula>
    </cfRule>
  </conditionalFormatting>
  <conditionalFormatting sqref="L32:IO32">
    <cfRule type="expression" priority="4" dxfId="42" stopIfTrue="1">
      <formula>L$8=$H$4</formula>
    </cfRule>
    <cfRule type="expression" priority="5" dxfId="1" stopIfTrue="1">
      <formula>AND(L$8&gt;=$D32,L$8&lt;$D32+$I32)</formula>
    </cfRule>
    <cfRule type="expression" priority="6" dxfId="0" stopIfTrue="1">
      <formula>AND(L$8&gt;=$D32,L$8&lt;=$D32+$F32-1)</formula>
    </cfRule>
  </conditionalFormatting>
  <hyperlinks>
    <hyperlink ref="I2:J2" r:id="rId1" display="Help"/>
  </hyperlinks>
  <printOptions/>
  <pageMargins left="0.7" right="0.7" top="0.75" bottom="0.75" header="0.3" footer="0.3"/>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D Kastner</dc:creator>
  <cp:keywords/>
  <dc:description/>
  <cp:lastModifiedBy>Jacob Long</cp:lastModifiedBy>
  <cp:lastPrinted>2020-04-14T01:07:58Z</cp:lastPrinted>
  <dcterms:created xsi:type="dcterms:W3CDTF">2013-09-05T21:58:02Z</dcterms:created>
  <dcterms:modified xsi:type="dcterms:W3CDTF">2020-04-15T05:15:23Z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